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19 통계연보(완료)\"/>
    </mc:Choice>
  </mc:AlternateContent>
  <bookViews>
    <workbookView xWindow="0" yWindow="0" windowWidth="23250" windowHeight="12255" tabRatio="796"/>
  </bookViews>
  <sheets>
    <sheet name="목차" sheetId="22" r:id="rId1"/>
    <sheet name="Ⅲ-1. 인구추이" sheetId="2" r:id="rId2"/>
    <sheet name="Ⅲ-2. 동별 세대 및 인구(2018)" sheetId="4" r:id="rId3"/>
    <sheet name="Ⅲ-3. 연령(5세단위) 및 성별 인구" sheetId="5" r:id="rId4"/>
    <sheet name="Ⅲ-4. 인구동태" sheetId="10" r:id="rId5"/>
    <sheet name="Ⅲ-5. 인구이동" sheetId="11" r:id="rId6"/>
    <sheet name="Ⅲ-6. 외국인 국적별 현황" sheetId="14" r:id="rId7"/>
    <sheet name="Ⅲ-7. 외국인과의 혼인" sheetId="15" r:id="rId8"/>
    <sheet name="Ⅲ-8. 사망원인별 사망" sheetId="16" r:id="rId9"/>
    <sheet name="Ⅲ-9. 여성가구주 현황" sheetId="17" r:id="rId10"/>
    <sheet name="Ⅲ-10. 다문화 가구 및 가구원" sheetId="20" r:id="rId11"/>
    <sheet name="Ⅲ-11. 가구원수별 가구(일반가구)" sheetId="21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6" i="14" l="1"/>
  <c r="AW16" i="14"/>
  <c r="AV17" i="14"/>
  <c r="AW17" i="14"/>
  <c r="AV18" i="14"/>
  <c r="AW18" i="14"/>
  <c r="AV19" i="14"/>
  <c r="AW19" i="14"/>
  <c r="AV20" i="14"/>
  <c r="AW20" i="14"/>
  <c r="AV21" i="14"/>
  <c r="AW21" i="14"/>
  <c r="AV22" i="14"/>
  <c r="AW22" i="14"/>
  <c r="AV23" i="14"/>
  <c r="AW23" i="14"/>
  <c r="AV24" i="14"/>
  <c r="AW24" i="14"/>
  <c r="AV25" i="14"/>
  <c r="AW25" i="14"/>
  <c r="AV26" i="14"/>
  <c r="AW26" i="14"/>
  <c r="AV27" i="14"/>
  <c r="AW27" i="14"/>
  <c r="AV28" i="14"/>
  <c r="AW28" i="14"/>
  <c r="AV29" i="14"/>
  <c r="AW29" i="14"/>
  <c r="AV30" i="14"/>
  <c r="AW30" i="14"/>
  <c r="AV31" i="14"/>
  <c r="AW31" i="14"/>
  <c r="AV32" i="14"/>
  <c r="AW32" i="14"/>
  <c r="AV33" i="14"/>
  <c r="AW33" i="14"/>
  <c r="AV34" i="14"/>
  <c r="AW34" i="14"/>
  <c r="AV35" i="14"/>
  <c r="AW35" i="14"/>
  <c r="AV36" i="14"/>
  <c r="AW36" i="14"/>
  <c r="AV37" i="14"/>
  <c r="AW37" i="14"/>
  <c r="AW15" i="14"/>
  <c r="AV15" i="14"/>
  <c r="AB14" i="14"/>
  <c r="O45" i="2" l="1"/>
  <c r="M45" i="2"/>
  <c r="L45" i="2"/>
  <c r="E15" i="4" l="1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E14" i="4"/>
  <c r="D14" i="4"/>
  <c r="F15" i="4" l="1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14" i="4"/>
  <c r="B13" i="4"/>
  <c r="D13" i="4"/>
  <c r="E13" i="4"/>
  <c r="G13" i="4"/>
  <c r="H13" i="4"/>
  <c r="J13" i="4"/>
  <c r="K13" i="4"/>
  <c r="L13" i="4"/>
  <c r="E12" i="4"/>
  <c r="D12" i="4"/>
  <c r="C12" i="4" s="1"/>
  <c r="I12" i="4"/>
  <c r="F12" i="4"/>
  <c r="I13" i="4" l="1"/>
  <c r="C13" i="4"/>
  <c r="F13" i="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15" i="14"/>
  <c r="I13" i="14"/>
  <c r="J13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15" i="14"/>
  <c r="I14" i="14"/>
  <c r="J14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15" i="14"/>
  <c r="AU15" i="14" s="1"/>
  <c r="B17" i="14"/>
  <c r="B18" i="14"/>
  <c r="AU18" i="14" s="1"/>
  <c r="B19" i="14"/>
  <c r="AU19" i="14" s="1"/>
  <c r="B20" i="14"/>
  <c r="B21" i="14"/>
  <c r="B22" i="14"/>
  <c r="AU22" i="14" s="1"/>
  <c r="B23" i="14"/>
  <c r="AU23" i="14" s="1"/>
  <c r="B24" i="14"/>
  <c r="B25" i="14"/>
  <c r="B26" i="14"/>
  <c r="AU26" i="14" s="1"/>
  <c r="B27" i="14"/>
  <c r="AU27" i="14" s="1"/>
  <c r="B28" i="14"/>
  <c r="B29" i="14"/>
  <c r="B30" i="14"/>
  <c r="AU30" i="14" s="1"/>
  <c r="B31" i="14"/>
  <c r="AU31" i="14" s="1"/>
  <c r="B32" i="14"/>
  <c r="B33" i="14"/>
  <c r="B34" i="14"/>
  <c r="AU34" i="14" s="1"/>
  <c r="B35" i="14"/>
  <c r="AU35" i="14" s="1"/>
  <c r="B36" i="14"/>
  <c r="B37" i="14"/>
  <c r="B16" i="14"/>
  <c r="AU16" i="14" l="1"/>
  <c r="AU37" i="14"/>
  <c r="AU33" i="14"/>
  <c r="AU29" i="14"/>
  <c r="AU25" i="14"/>
  <c r="AU21" i="14"/>
  <c r="AU17" i="14"/>
  <c r="H13" i="14"/>
  <c r="AU36" i="14"/>
  <c r="AU32" i="14"/>
  <c r="AU28" i="14"/>
  <c r="AU24" i="14"/>
  <c r="AU20" i="14"/>
  <c r="H14" i="14"/>
  <c r="AC10" i="16"/>
  <c r="B13" i="11" l="1"/>
  <c r="B14" i="10"/>
  <c r="B15" i="10"/>
  <c r="B16" i="10"/>
  <c r="B17" i="10"/>
  <c r="B18" i="10"/>
  <c r="B19" i="10"/>
  <c r="B20" i="10"/>
  <c r="B21" i="10"/>
  <c r="B22" i="10"/>
  <c r="B23" i="10"/>
  <c r="B24" i="10"/>
  <c r="B13" i="10"/>
  <c r="E14" i="10"/>
  <c r="E15" i="10"/>
  <c r="E16" i="10"/>
  <c r="E17" i="10"/>
  <c r="E18" i="10"/>
  <c r="E19" i="10"/>
  <c r="E20" i="10"/>
  <c r="E21" i="10"/>
  <c r="E22" i="10"/>
  <c r="E23" i="10"/>
  <c r="E24" i="10"/>
  <c r="E13" i="10"/>
  <c r="E11" i="10"/>
  <c r="B11" i="10"/>
  <c r="AU14" i="14" l="1"/>
  <c r="AW14" i="14"/>
  <c r="AV14" i="14"/>
  <c r="AT14" i="14" l="1"/>
  <c r="AS14" i="14"/>
  <c r="AR14" i="14"/>
  <c r="AQ14" i="14"/>
  <c r="AP14" i="14"/>
  <c r="AO14" i="14"/>
  <c r="AN14" i="14"/>
  <c r="AM14" i="14"/>
  <c r="AL14" i="14"/>
  <c r="AK14" i="14"/>
  <c r="AJ14" i="14"/>
  <c r="AI14" i="14"/>
  <c r="AH14" i="14"/>
  <c r="AG14" i="14"/>
  <c r="AF14" i="14"/>
  <c r="AE14" i="14"/>
  <c r="AD14" i="14"/>
  <c r="AC14" i="14"/>
  <c r="P14" i="14"/>
  <c r="O14" i="14"/>
  <c r="N14" i="14"/>
  <c r="AA14" i="14"/>
  <c r="Y14" i="14"/>
  <c r="X14" i="14"/>
  <c r="W14" i="14"/>
  <c r="V14" i="14"/>
  <c r="U14" i="14"/>
  <c r="T14" i="14"/>
  <c r="G14" i="14"/>
  <c r="F14" i="14"/>
  <c r="E14" i="14"/>
  <c r="M14" i="14"/>
  <c r="L14" i="14"/>
  <c r="K14" i="14"/>
  <c r="S14" i="14"/>
  <c r="R14" i="14"/>
  <c r="Q14" i="14"/>
  <c r="D14" i="14"/>
  <c r="C14" i="14"/>
  <c r="B14" i="14"/>
  <c r="AW13" i="14"/>
  <c r="AV13" i="14"/>
  <c r="AU13" i="14"/>
  <c r="AT13" i="14"/>
  <c r="AS13" i="14"/>
  <c r="AR13" i="14"/>
  <c r="AQ13" i="14"/>
  <c r="AP13" i="14"/>
  <c r="AO13" i="14"/>
  <c r="AN13" i="14"/>
  <c r="AM13" i="14"/>
  <c r="AL13" i="14"/>
  <c r="AK13" i="14"/>
  <c r="AJ13" i="14"/>
  <c r="AI13" i="14"/>
  <c r="AH13" i="14"/>
  <c r="AG13" i="14"/>
  <c r="AF13" i="14"/>
  <c r="AE13" i="14"/>
  <c r="AD13" i="14"/>
  <c r="AC13" i="14"/>
  <c r="P13" i="14"/>
  <c r="O13" i="14"/>
  <c r="N13" i="14"/>
  <c r="AB13" i="14"/>
  <c r="V13" i="14"/>
  <c r="U13" i="14"/>
  <c r="T13" i="14"/>
  <c r="G13" i="14"/>
  <c r="F13" i="14"/>
  <c r="E13" i="14"/>
  <c r="M13" i="14"/>
  <c r="L13" i="14"/>
  <c r="K13" i="14"/>
  <c r="S13" i="14"/>
  <c r="R13" i="14"/>
  <c r="Q13" i="14"/>
  <c r="D13" i="14"/>
  <c r="C13" i="14"/>
  <c r="B13" i="14"/>
  <c r="M46" i="5"/>
  <c r="L46" i="5"/>
  <c r="K46" i="5"/>
  <c r="J46" i="5"/>
  <c r="I46" i="5"/>
  <c r="H46" i="5"/>
  <c r="G46" i="5"/>
  <c r="F46" i="5"/>
  <c r="E46" i="5"/>
  <c r="D46" i="5"/>
  <c r="C46" i="5"/>
  <c r="B46" i="5"/>
  <c r="M26" i="5"/>
  <c r="L26" i="5"/>
  <c r="K26" i="5"/>
  <c r="J26" i="5"/>
  <c r="I26" i="5"/>
  <c r="H26" i="5"/>
  <c r="G26" i="5"/>
  <c r="F26" i="5"/>
  <c r="E26" i="5"/>
  <c r="D26" i="5"/>
  <c r="C26" i="5"/>
  <c r="B26" i="5"/>
  <c r="F6" i="5"/>
  <c r="O44" i="2"/>
  <c r="M44" i="2"/>
  <c r="L44" i="2"/>
  <c r="O43" i="2"/>
  <c r="M43" i="2"/>
  <c r="L43" i="2"/>
  <c r="O42" i="2"/>
  <c r="M42" i="2"/>
  <c r="I41" i="2"/>
  <c r="F41" i="2"/>
  <c r="M41" i="2" s="1"/>
  <c r="D41" i="2"/>
  <c r="C41" i="2" s="1"/>
  <c r="I40" i="2"/>
  <c r="F40" i="2"/>
  <c r="M40" i="2" s="1"/>
  <c r="E40" i="2"/>
  <c r="D40" i="2"/>
  <c r="O39" i="2"/>
  <c r="M39" i="2"/>
  <c r="L39" i="2"/>
  <c r="O38" i="2"/>
  <c r="M38" i="2"/>
  <c r="L38" i="2"/>
  <c r="O37" i="2"/>
  <c r="M37" i="2"/>
  <c r="L37" i="2"/>
  <c r="O36" i="2"/>
  <c r="M36" i="2"/>
  <c r="I35" i="2"/>
  <c r="F35" i="2"/>
  <c r="M35" i="2" s="1"/>
  <c r="E35" i="2"/>
  <c r="D35" i="2"/>
  <c r="C35" i="2" s="1"/>
  <c r="O34" i="2"/>
  <c r="M34" i="2"/>
  <c r="L34" i="2"/>
  <c r="O33" i="2"/>
  <c r="M33" i="2"/>
  <c r="L33" i="2"/>
  <c r="O32" i="2"/>
  <c r="M32" i="2"/>
  <c r="L32" i="2"/>
  <c r="O31" i="2"/>
  <c r="M31" i="2"/>
  <c r="M30" i="2"/>
  <c r="C30" i="2"/>
  <c r="L31" i="2" s="1"/>
  <c r="M29" i="2"/>
  <c r="C29" i="2"/>
  <c r="O29" i="2" s="1"/>
  <c r="M28" i="2"/>
  <c r="C28" i="2"/>
  <c r="O28" i="2" s="1"/>
  <c r="M27" i="2"/>
  <c r="C27" i="2"/>
  <c r="O27" i="2" s="1"/>
  <c r="M26" i="2"/>
  <c r="F26" i="2"/>
  <c r="C26" i="2"/>
  <c r="F25" i="2"/>
  <c r="M25" i="2" s="1"/>
  <c r="C25" i="2"/>
  <c r="F24" i="2"/>
  <c r="M24" i="2" s="1"/>
  <c r="C24" i="2"/>
  <c r="O24" i="2" s="1"/>
  <c r="F23" i="2"/>
  <c r="M23" i="2" s="1"/>
  <c r="C23" i="2"/>
  <c r="O23" i="2" s="1"/>
  <c r="I22" i="2"/>
  <c r="F22" i="2"/>
  <c r="M22" i="2" s="1"/>
  <c r="E22" i="2"/>
  <c r="D22" i="2"/>
  <c r="I21" i="2"/>
  <c r="F21" i="2"/>
  <c r="M21" i="2" s="1"/>
  <c r="E21" i="2"/>
  <c r="D21" i="2"/>
  <c r="I20" i="2"/>
  <c r="F20" i="2"/>
  <c r="M20" i="2" s="1"/>
  <c r="E20" i="2"/>
  <c r="D20" i="2"/>
  <c r="I19" i="2"/>
  <c r="F19" i="2"/>
  <c r="M19" i="2" s="1"/>
  <c r="E19" i="2"/>
  <c r="D19" i="2"/>
  <c r="C18" i="2"/>
  <c r="M18" i="2" s="1"/>
  <c r="C17" i="2"/>
  <c r="M17" i="2" s="1"/>
  <c r="C16" i="2"/>
  <c r="M16" i="2" s="1"/>
  <c r="C15" i="2"/>
  <c r="M15" i="2" s="1"/>
  <c r="C14" i="2"/>
  <c r="M14" i="2" s="1"/>
  <c r="C13" i="2"/>
  <c r="M13" i="2" s="1"/>
  <c r="C12" i="2"/>
  <c r="O12" i="2" s="1"/>
  <c r="O11" i="2"/>
  <c r="C11" i="2"/>
  <c r="M11" i="2" s="1"/>
  <c r="O15" i="2" l="1"/>
  <c r="L29" i="2"/>
  <c r="O17" i="2"/>
  <c r="O13" i="2"/>
  <c r="O18" i="2"/>
  <c r="C19" i="2"/>
  <c r="C20" i="2"/>
  <c r="C21" i="2"/>
  <c r="L21" i="2" s="1"/>
  <c r="C22" i="2"/>
  <c r="L12" i="2"/>
  <c r="M12" i="2"/>
  <c r="L30" i="2"/>
  <c r="C40" i="2"/>
  <c r="O40" i="2" s="1"/>
  <c r="O14" i="2"/>
  <c r="O16" i="2"/>
  <c r="L28" i="2"/>
  <c r="Z14" i="14"/>
  <c r="L13" i="2"/>
  <c r="L14" i="2"/>
  <c r="L15" i="2"/>
  <c r="L16" i="2"/>
  <c r="L17" i="2"/>
  <c r="L18" i="2"/>
  <c r="L24" i="2"/>
  <c r="O30" i="2"/>
  <c r="L27" i="2"/>
  <c r="L25" i="2"/>
  <c r="L36" i="2"/>
  <c r="O35" i="2"/>
  <c r="L35" i="2"/>
  <c r="O19" i="2"/>
  <c r="L19" i="2"/>
  <c r="L20" i="2"/>
  <c r="O20" i="2"/>
  <c r="O21" i="2"/>
  <c r="L40" i="2"/>
  <c r="O41" i="2"/>
  <c r="L42" i="2"/>
  <c r="O26" i="2"/>
  <c r="L26" i="2"/>
  <c r="O25" i="2"/>
  <c r="L22" i="2" l="1"/>
  <c r="O22" i="2"/>
  <c r="L41" i="2"/>
  <c r="L23" i="2"/>
</calcChain>
</file>

<file path=xl/sharedStrings.xml><?xml version="1.0" encoding="utf-8"?>
<sst xmlns="http://schemas.openxmlformats.org/spreadsheetml/2006/main" count="614" uniqueCount="327">
  <si>
    <t>단위 : 세대, 명</t>
  </si>
  <si>
    <t>…</t>
    <phoneticPr fontId="3" type="noConversion"/>
  </si>
  <si>
    <t>자료 : 총무과</t>
    <phoneticPr fontId="3" type="noConversion"/>
  </si>
  <si>
    <t xml:space="preserve">   주 : 당해년도 12월 31일 현재 주민등록인구통계 결과임</t>
    <phoneticPr fontId="3" type="noConversion"/>
  </si>
  <si>
    <t xml:space="preserve">         1) 외국인 세대수 제외</t>
    <phoneticPr fontId="3" type="noConversion"/>
  </si>
  <si>
    <t xml:space="preserve">         2) 외국인 제외 </t>
    <phoneticPr fontId="3" type="noConversion"/>
  </si>
  <si>
    <t>단위:명</t>
    <phoneticPr fontId="3" type="noConversion"/>
  </si>
  <si>
    <t xml:space="preserve"> </t>
  </si>
  <si>
    <t>2 0 1 2</t>
    <phoneticPr fontId="3" type="noConversion"/>
  </si>
  <si>
    <t>2 0 1 3</t>
    <phoneticPr fontId="3" type="noConversion"/>
  </si>
  <si>
    <t>2 0 1 4</t>
    <phoneticPr fontId="3" type="noConversion"/>
  </si>
  <si>
    <t>2 0 1 5</t>
    <phoneticPr fontId="3" type="noConversion"/>
  </si>
  <si>
    <t>2 0 1 6</t>
    <phoneticPr fontId="3" type="noConversion"/>
  </si>
  <si>
    <t>2 0 1 7</t>
    <phoneticPr fontId="3" type="noConversion"/>
  </si>
  <si>
    <t>고 성 동</t>
  </si>
  <si>
    <t>칠 성 동</t>
  </si>
  <si>
    <t>침산 1동</t>
  </si>
  <si>
    <t>침산 2동</t>
  </si>
  <si>
    <t>침산 3동</t>
  </si>
  <si>
    <t>노 원 동</t>
    <phoneticPr fontId="3" type="noConversion"/>
  </si>
  <si>
    <t>산격 1동</t>
  </si>
  <si>
    <t>산격 2동</t>
  </si>
  <si>
    <t>산격 3동</t>
  </si>
  <si>
    <t>산격 4동</t>
  </si>
  <si>
    <t>복현 1동</t>
  </si>
  <si>
    <t>복현 2동</t>
  </si>
  <si>
    <t>대 현 동</t>
    <phoneticPr fontId="3" type="noConversion"/>
  </si>
  <si>
    <t>검 단 동</t>
  </si>
  <si>
    <t>무태조야동</t>
  </si>
  <si>
    <t>관 문 동</t>
  </si>
  <si>
    <t>태전 1동</t>
  </si>
  <si>
    <t>태전 2동</t>
  </si>
  <si>
    <t>구 암 동</t>
  </si>
  <si>
    <t>관 음 동</t>
  </si>
  <si>
    <t>읍 내 동</t>
  </si>
  <si>
    <t>동 천 동</t>
    <phoneticPr fontId="3" type="noConversion"/>
  </si>
  <si>
    <t>국 우 동</t>
    <phoneticPr fontId="3" type="noConversion"/>
  </si>
  <si>
    <t>단위:명, %</t>
  </si>
  <si>
    <t>총계</t>
    <phoneticPr fontId="3" type="noConversion"/>
  </si>
  <si>
    <t>0∼4</t>
    <phoneticPr fontId="3" type="noConversion"/>
  </si>
  <si>
    <t>5∼9</t>
    <phoneticPr fontId="3" type="noConversion"/>
  </si>
  <si>
    <t>10∼14</t>
    <phoneticPr fontId="3" type="noConversion"/>
  </si>
  <si>
    <t>15∼19</t>
    <phoneticPr fontId="3" type="noConversion"/>
  </si>
  <si>
    <t>20∼24</t>
    <phoneticPr fontId="3" type="noConversion"/>
  </si>
  <si>
    <t>25∼29</t>
    <phoneticPr fontId="3" type="noConversion"/>
  </si>
  <si>
    <t>30∼34</t>
    <phoneticPr fontId="3" type="noConversion"/>
  </si>
  <si>
    <t>35∼39</t>
    <phoneticPr fontId="3" type="noConversion"/>
  </si>
  <si>
    <t>40∼44</t>
    <phoneticPr fontId="3" type="noConversion"/>
  </si>
  <si>
    <t>45∼49</t>
    <phoneticPr fontId="3" type="noConversion"/>
  </si>
  <si>
    <t>50∼54</t>
    <phoneticPr fontId="3" type="noConversion"/>
  </si>
  <si>
    <t>55∼59</t>
    <phoneticPr fontId="3" type="noConversion"/>
  </si>
  <si>
    <t>60∼64</t>
    <phoneticPr fontId="3" type="noConversion"/>
  </si>
  <si>
    <t>65∼69</t>
    <phoneticPr fontId="3" type="noConversion"/>
  </si>
  <si>
    <t>70∼74</t>
    <phoneticPr fontId="3" type="noConversion"/>
  </si>
  <si>
    <t>75∼79</t>
    <phoneticPr fontId="3" type="noConversion"/>
  </si>
  <si>
    <t>80∼84</t>
    <phoneticPr fontId="3" type="noConversion"/>
  </si>
  <si>
    <t>85세이상</t>
    <phoneticPr fontId="3" type="noConversion"/>
  </si>
  <si>
    <t>남자</t>
    <phoneticPr fontId="3" type="noConversion"/>
  </si>
  <si>
    <t>여자</t>
    <phoneticPr fontId="3" type="noConversion"/>
  </si>
  <si>
    <t>자료: 총무과 「주민등록인구통계결과(외국인제외)」</t>
    <phoneticPr fontId="3" type="noConversion"/>
  </si>
  <si>
    <t>2 0 1 3</t>
  </si>
  <si>
    <t>2 0 1 4</t>
    <phoneticPr fontId="3" type="noConversion"/>
  </si>
  <si>
    <t>2 0 1 7</t>
    <phoneticPr fontId="3" type="noConversion"/>
  </si>
  <si>
    <t>단위:명</t>
  </si>
  <si>
    <t>1 월</t>
  </si>
  <si>
    <t>2 월</t>
  </si>
  <si>
    <t>3 월</t>
  </si>
  <si>
    <t>4 월</t>
  </si>
  <si>
    <t>5 월</t>
  </si>
  <si>
    <t>6 월</t>
  </si>
  <si>
    <t>7 월</t>
  </si>
  <si>
    <t>8 월</t>
  </si>
  <si>
    <t>9 월</t>
  </si>
  <si>
    <t>10 월</t>
  </si>
  <si>
    <t>11 월</t>
  </si>
  <si>
    <t>12 월</t>
  </si>
  <si>
    <t>영     국</t>
    <phoneticPr fontId="3" type="noConversion"/>
  </si>
  <si>
    <t>필 리 핀</t>
  </si>
  <si>
    <t>인도네시아</t>
    <phoneticPr fontId="3" type="noConversion"/>
  </si>
  <si>
    <t>스리랑카</t>
  </si>
  <si>
    <t>방글라데시</t>
    <phoneticPr fontId="3" type="noConversion"/>
  </si>
  <si>
    <t>우즈베키스탄</t>
    <phoneticPr fontId="3" type="noConversion"/>
  </si>
  <si>
    <t>캐 나 다</t>
  </si>
  <si>
    <t>대    만</t>
    <phoneticPr fontId="3" type="noConversion"/>
  </si>
  <si>
    <t xml:space="preserve">  파키스탄</t>
  </si>
  <si>
    <t>고성동</t>
  </si>
  <si>
    <t>칠성동</t>
  </si>
  <si>
    <t>침산1동</t>
  </si>
  <si>
    <t>침산2동</t>
  </si>
  <si>
    <t>침산3동</t>
  </si>
  <si>
    <t>노원동</t>
    <phoneticPr fontId="3" type="noConversion"/>
  </si>
  <si>
    <t>산격1동</t>
  </si>
  <si>
    <t>산격2동</t>
  </si>
  <si>
    <t>산격3동</t>
  </si>
  <si>
    <t>산격4동</t>
  </si>
  <si>
    <t>복현1동</t>
  </si>
  <si>
    <t>복현2동</t>
  </si>
  <si>
    <t>대현동</t>
    <phoneticPr fontId="3" type="noConversion"/>
  </si>
  <si>
    <t>검단동</t>
  </si>
  <si>
    <t>관문동</t>
  </si>
  <si>
    <t>태전1동</t>
  </si>
  <si>
    <t>태전2동</t>
  </si>
  <si>
    <t>구암동</t>
  </si>
  <si>
    <t>관음동</t>
  </si>
  <si>
    <t>읍내동</t>
  </si>
  <si>
    <t>동천동</t>
    <phoneticPr fontId="3" type="noConversion"/>
  </si>
  <si>
    <t>국우동</t>
    <phoneticPr fontId="3" type="noConversion"/>
  </si>
  <si>
    <t>단위:건</t>
    <phoneticPr fontId="3" type="noConversion"/>
  </si>
  <si>
    <t>단위:가구, %</t>
    <phoneticPr fontId="3" type="noConversion"/>
  </si>
  <si>
    <t>······</t>
    <phoneticPr fontId="2" type="noConversion"/>
  </si>
  <si>
    <t>면적(㎢)
Area</t>
    <phoneticPr fontId="3" type="noConversion"/>
  </si>
  <si>
    <t>인구밀도
Population
density</t>
    <phoneticPr fontId="3" type="noConversion"/>
  </si>
  <si>
    <t>세대당인구
Person per
household</t>
    <phoneticPr fontId="3" type="noConversion"/>
  </si>
  <si>
    <t>인구증가율(%)
Population 
increase rate</t>
    <phoneticPr fontId="3" type="noConversion"/>
  </si>
  <si>
    <t>여
Female</t>
    <phoneticPr fontId="3" type="noConversion"/>
  </si>
  <si>
    <t>남
Male</t>
    <phoneticPr fontId="3" type="noConversion"/>
  </si>
  <si>
    <t>외국인
Foreigner</t>
    <phoneticPr fontId="2" type="noConversion"/>
  </si>
  <si>
    <t>한국인
Korean</t>
    <phoneticPr fontId="3" type="noConversion"/>
  </si>
  <si>
    <t>합 계
Total</t>
    <phoneticPr fontId="3" type="noConversion"/>
  </si>
  <si>
    <t>Unit : household, person</t>
    <phoneticPr fontId="2" type="noConversion"/>
  </si>
  <si>
    <r>
      <t>세 대</t>
    </r>
    <r>
      <rPr>
        <vertAlign val="superscript"/>
        <sz val="11"/>
        <rFont val="맑은 고딕"/>
        <family val="3"/>
        <charset val="129"/>
        <scheme val="minor"/>
      </rPr>
      <t>1)
No. of
households</t>
    </r>
    <phoneticPr fontId="3" type="noConversion"/>
  </si>
  <si>
    <r>
      <t>65세이상
고 령 자</t>
    </r>
    <r>
      <rPr>
        <vertAlign val="superscript"/>
        <sz val="11"/>
        <rFont val="맑은 고딕"/>
        <family val="3"/>
        <charset val="129"/>
        <scheme val="minor"/>
      </rPr>
      <t xml:space="preserve"> 2)
Person 65 years old
 &amp; over</t>
    </r>
    <phoneticPr fontId="3" type="noConversion"/>
  </si>
  <si>
    <t>등록인구 Registered Population</t>
    <phoneticPr fontId="3" type="noConversion"/>
  </si>
  <si>
    <t>2 0 1 8</t>
    <phoneticPr fontId="2" type="noConversion"/>
  </si>
  <si>
    <t>자료 : 총무과
  주:1)외국인세대수 제외,     2) 외국인 제외</t>
    <phoneticPr fontId="3" type="noConversion"/>
  </si>
  <si>
    <t xml:space="preserve">  ２．동별 세대 및 인구 (2018)  Households and Population by Dong (2018)</t>
    <phoneticPr fontId="3" type="noConversion"/>
  </si>
  <si>
    <t>인  구
Population</t>
    <phoneticPr fontId="3" type="noConversion"/>
  </si>
  <si>
    <t>구성비
Composition</t>
    <phoneticPr fontId="3" type="noConversion"/>
  </si>
  <si>
    <t xml:space="preserve">  3. 연령(5세 계급) 및 성별 인구  Population by Age(5-year age group) and Gender</t>
    <phoneticPr fontId="3" type="noConversion"/>
  </si>
  <si>
    <t>성 별 및    
5세계급별</t>
    <phoneticPr fontId="3" type="noConversion"/>
  </si>
  <si>
    <t>Unit : person, %</t>
    <phoneticPr fontId="2" type="noConversion"/>
  </si>
  <si>
    <t>1월</t>
    <phoneticPr fontId="2" type="noConversion"/>
  </si>
  <si>
    <t>2월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</si>
  <si>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</si>
  <si>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</si>
  <si>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</si>
  <si>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</si>
  <si>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</si>
  <si>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</si>
  <si>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</si>
  <si>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</si>
  <si>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</si>
  <si>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</si>
  <si>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단위 : 명, 건</t>
    <phoneticPr fontId="2" type="noConversion"/>
  </si>
  <si>
    <t xml:space="preserve">     출         생    Live Births</t>
    <phoneticPr fontId="3" type="noConversion"/>
  </si>
  <si>
    <t>남  Male</t>
    <phoneticPr fontId="3" type="noConversion"/>
  </si>
  <si>
    <t>여  Female</t>
    <phoneticPr fontId="3" type="noConversion"/>
  </si>
  <si>
    <t>사     망  Deaths</t>
    <phoneticPr fontId="3" type="noConversion"/>
  </si>
  <si>
    <t>혼   인
Marriages</t>
    <phoneticPr fontId="3" type="noConversion"/>
  </si>
  <si>
    <t>이   혼
Divorces</t>
    <phoneticPr fontId="2" type="noConversion"/>
  </si>
  <si>
    <t>Unit : persons, cases</t>
    <phoneticPr fontId="2" type="noConversion"/>
  </si>
  <si>
    <t>총 이 동  Total migrants</t>
    <phoneticPr fontId="3" type="noConversion"/>
  </si>
  <si>
    <t>전 입 
In-migrants</t>
  </si>
  <si>
    <t>전 입 
In-migrants</t>
    <phoneticPr fontId="3" type="noConversion"/>
  </si>
  <si>
    <t>남자
Male</t>
    <phoneticPr fontId="3" type="noConversion"/>
  </si>
  <si>
    <t>여자
Female</t>
    <phoneticPr fontId="3" type="noConversion"/>
  </si>
  <si>
    <t>전 출
Out-migrants</t>
    <phoneticPr fontId="3" type="noConversion"/>
  </si>
  <si>
    <t>순  이  동
Net migrants</t>
    <phoneticPr fontId="3" type="noConversion"/>
  </si>
  <si>
    <t>시도간 이동
Inter-Metropolitan City and Province migrants</t>
    <phoneticPr fontId="3" type="noConversion"/>
  </si>
  <si>
    <t>시도내 이동
Intra-Metropolitan City and Province migrants</t>
    <phoneticPr fontId="3" type="noConversion"/>
  </si>
  <si>
    <r>
      <t>세 대</t>
    </r>
    <r>
      <rPr>
        <vertAlign val="superscript"/>
        <sz val="11"/>
        <rFont val="맑은 고딕"/>
        <family val="3"/>
        <charset val="129"/>
        <scheme val="major"/>
      </rPr>
      <t xml:space="preserve">1)
</t>
    </r>
    <r>
      <rPr>
        <sz val="11"/>
        <rFont val="맑은 고딕"/>
        <family val="3"/>
        <charset val="129"/>
        <scheme val="major"/>
      </rPr>
      <t>No. of
households</t>
    </r>
    <phoneticPr fontId="3" type="noConversion"/>
  </si>
  <si>
    <t>구 군 내
Intra-Gu, Gun</t>
    <phoneticPr fontId="3" type="noConversion"/>
  </si>
  <si>
    <t>구군간  Inter-Gu, Gun</t>
    <phoneticPr fontId="3" type="noConversion"/>
  </si>
  <si>
    <t>전 출
Out-migrants</t>
    <phoneticPr fontId="2" type="noConversion"/>
  </si>
  <si>
    <t>전 입
In-migrants</t>
    <phoneticPr fontId="2" type="noConversion"/>
  </si>
  <si>
    <t>전 출
Out-migrants</t>
    <phoneticPr fontId="2" type="noConversion"/>
  </si>
  <si>
    <t xml:space="preserve"> 자료 : 「국내인구이동통계」 통계청 인구동향과</t>
  </si>
  <si>
    <t xml:space="preserve">        주 : 1) 주민등록 전입신고 자료이며, 시군구내 이동은 전입인구 기준  The figures of migrants are based on resident registration; and Intra-Si, Gun and Gu migrants are based on in-migrating population</t>
    <phoneticPr fontId="2" type="noConversion"/>
  </si>
  <si>
    <t>단위 : 명, %</t>
    <phoneticPr fontId="2" type="noConversion"/>
  </si>
  <si>
    <t>Unit : person, %</t>
    <phoneticPr fontId="2" type="noConversion"/>
  </si>
  <si>
    <r>
      <t>65세이상
고 령 자</t>
    </r>
    <r>
      <rPr>
        <vertAlign val="superscript"/>
        <sz val="11"/>
        <rFont val="맑은 고딕"/>
        <family val="3"/>
        <charset val="129"/>
        <scheme val="major"/>
      </rPr>
      <t xml:space="preserve"> 2)
Person 65 years old
 &amp; over</t>
    </r>
    <phoneticPr fontId="3" type="noConversion"/>
  </si>
  <si>
    <t>총 계</t>
  </si>
  <si>
    <t>Total</t>
    <phoneticPr fontId="28" type="noConversion"/>
  </si>
  <si>
    <t>남
Male</t>
    <phoneticPr fontId="28" type="noConversion"/>
  </si>
  <si>
    <t>여
Female</t>
    <phoneticPr fontId="28" type="noConversion"/>
  </si>
  <si>
    <t>중 국</t>
  </si>
  <si>
    <t>중국(한국계)</t>
  </si>
  <si>
    <t>미국</t>
    <phoneticPr fontId="3" type="noConversion"/>
  </si>
  <si>
    <t>china</t>
  </si>
  <si>
    <t>china(Korean-Chinese)</t>
  </si>
  <si>
    <t>United States</t>
  </si>
  <si>
    <t>남
Male</t>
    <phoneticPr fontId="28" type="noConversion"/>
  </si>
  <si>
    <t>여
Female</t>
    <phoneticPr fontId="28" type="noConversion"/>
  </si>
  <si>
    <t>여
Female</t>
    <phoneticPr fontId="28" type="noConversion"/>
  </si>
  <si>
    <t>남
Male</t>
    <phoneticPr fontId="28" type="noConversion"/>
  </si>
  <si>
    <t>베트남</t>
    <phoneticPr fontId="3" type="noConversion"/>
  </si>
  <si>
    <t>일본</t>
    <phoneticPr fontId="3" type="noConversion"/>
  </si>
  <si>
    <t>Vietnam</t>
  </si>
  <si>
    <t>Japan</t>
  </si>
  <si>
    <t>기 타</t>
    <phoneticPr fontId="3" type="noConversion"/>
  </si>
  <si>
    <t>Others</t>
    <phoneticPr fontId="3" type="noConversion"/>
  </si>
  <si>
    <t xml:space="preserve">  6. 외국인 국적별 현황  Foreigners by Major Nationality</t>
    <phoneticPr fontId="3" type="noConversion"/>
  </si>
  <si>
    <t>Unit : person</t>
    <phoneticPr fontId="2" type="noConversion"/>
  </si>
  <si>
    <t>자료: 총무과,  「체류외국인통계」 법무부 출입국관리사무소</t>
    <phoneticPr fontId="3" type="noConversion"/>
  </si>
  <si>
    <t>자료 : 「인구동향조사」 통계청 인구통향과</t>
    <phoneticPr fontId="3" type="noConversion"/>
  </si>
  <si>
    <t>2 0 1 4</t>
  </si>
  <si>
    <t>2 0 1 5</t>
  </si>
  <si>
    <t>2 0 1 6</t>
  </si>
  <si>
    <t>2 0 1 7</t>
  </si>
  <si>
    <t>2 0 1 8</t>
    <phoneticPr fontId="3" type="noConversion"/>
  </si>
  <si>
    <t xml:space="preserve">  7. 외국인과의 혼인  Marriages to Foreigners</t>
    <phoneticPr fontId="3" type="noConversion"/>
  </si>
  <si>
    <t>남편-전체혼인건수
Bridegroom-Marriage</t>
    <phoneticPr fontId="3" type="noConversion"/>
  </si>
  <si>
    <t>한국인 남편+외국인 아내
Korean bridegroom+Foreigner bride</t>
    <phoneticPr fontId="3" type="noConversion"/>
  </si>
  <si>
    <t>아내-전체혼인건수
Bride-Marriage</t>
    <phoneticPr fontId="3" type="noConversion"/>
  </si>
  <si>
    <t>한국인 아내+외국인 남편
Korean bride+Foreigner bridegroom</t>
    <phoneticPr fontId="2" type="noConversion"/>
  </si>
  <si>
    <t>2 0 1 8</t>
    <phoneticPr fontId="2" type="noConversion"/>
  </si>
  <si>
    <t>2 0 1 7</t>
    <phoneticPr fontId="2" type="noConversion"/>
  </si>
  <si>
    <t>2 0 1 3</t>
    <phoneticPr fontId="2" type="noConversion"/>
  </si>
  <si>
    <t>2 0  14</t>
    <phoneticPr fontId="2" type="noConversion"/>
  </si>
  <si>
    <t>2 0 1 5</t>
    <phoneticPr fontId="2" type="noConversion"/>
  </si>
  <si>
    <t xml:space="preserve"> 주 : '남편혼인건수'는 아내의 국적과 상관없는 남자의 전체 혼인건수, 아내 혼인건수도 마찬가지임</t>
    <phoneticPr fontId="3" type="noConversion"/>
  </si>
  <si>
    <t xml:space="preserve">         Bridegroom-Marriages is the number of total marriages of Bridegroom regardless of Bride’s nationality. Vice versa for Bride-Marriages</t>
    <phoneticPr fontId="3" type="noConversion"/>
  </si>
  <si>
    <t xml:space="preserve"> 자료 : 「인구동향조사」 통계청 인구동향과 </t>
    <phoneticPr fontId="3" type="noConversion"/>
  </si>
  <si>
    <t>Source : Statistics Korea</t>
  </si>
  <si>
    <t>Source : Statistics Korea</t>
    <phoneticPr fontId="2" type="noConversion"/>
  </si>
  <si>
    <t>Unit : case</t>
    <phoneticPr fontId="2" type="noConversion"/>
  </si>
  <si>
    <t>2 0 1 6</t>
    <phoneticPr fontId="2" type="noConversion"/>
  </si>
  <si>
    <t>Unit : deaths, Person</t>
  </si>
  <si>
    <t>계 Total</t>
    <phoneticPr fontId="2" type="noConversion"/>
  </si>
  <si>
    <t>특정 감염성 및 기생충성질환
Certain infectious and parasitic diseases</t>
    <phoneticPr fontId="3" type="noConversion"/>
  </si>
  <si>
    <t>신생물
Neoplasm</t>
    <phoneticPr fontId="2" type="noConversion"/>
  </si>
  <si>
    <t>혈액 및 조혈기관 질환과 면역메커니즘을 침범하는 특정장애
Diseases of the blood and blood-forming organs and certain disorders involving the immune mechanism</t>
    <phoneticPr fontId="3" type="noConversion"/>
  </si>
  <si>
    <t>내분비, 영양 및 대사 질환
Endocrine,nutritional and metabolic diseases</t>
    <phoneticPr fontId="3" type="noConversion"/>
  </si>
  <si>
    <t xml:space="preserve">
정신 및 행동장애
Mental and behavioural disorders</t>
    <phoneticPr fontId="2" type="noConversion"/>
  </si>
  <si>
    <t>신경계통의 질환
Diseases of the nervous system</t>
    <phoneticPr fontId="2" type="noConversion"/>
  </si>
  <si>
    <t>눈 및 눈부속기의 질환
Diseaases of the eye and adnexa</t>
    <phoneticPr fontId="2" type="noConversion"/>
  </si>
  <si>
    <t>귀 및 유돌의 질환
Diseases of the ear and mastoid process</t>
    <phoneticPr fontId="2" type="noConversion"/>
  </si>
  <si>
    <t>순환계통의 질환
Diseases of the circulatory system</t>
    <phoneticPr fontId="2" type="noConversion"/>
  </si>
  <si>
    <t>호흡 계통의 질환
Diseases of the respiratory system</t>
    <phoneticPr fontId="2" type="noConversion"/>
  </si>
  <si>
    <t>소화 계통의 질환
Diseases of the digestive system</t>
    <phoneticPr fontId="2" type="noConversion"/>
  </si>
  <si>
    <t>피부 및 피부조직의 질환
Diseases of the skin and subcutaneous tissue</t>
    <phoneticPr fontId="3" type="noConversion"/>
  </si>
  <si>
    <t>근골격 계통 및 결합조직의 질환
Diseases of the musculoskeketal system and connective tissue</t>
    <phoneticPr fontId="3" type="noConversion"/>
  </si>
  <si>
    <t>비뇨생식 계통의 질환
Diseases of the genitourinary system</t>
    <phoneticPr fontId="2" type="noConversion"/>
  </si>
  <si>
    <t>임신, 출산 및 산후기
Pregnancy,childbirth and the puerperium</t>
    <phoneticPr fontId="2" type="noConversion"/>
  </si>
  <si>
    <t>출생전후기에 기원한 특정병태
Certain conditions originating in the perinatal period</t>
    <phoneticPr fontId="3" type="noConversion"/>
  </si>
  <si>
    <t>선천기형, 변형 및 염색체 이상
Congenital malformations, defoformations and chromosomal abnormalities</t>
    <phoneticPr fontId="3" type="noConversion"/>
  </si>
  <si>
    <t>달리 분류되지 않은 증상, 징후
Symptoms, singns and abnormal clinical and laboratory finding, not elseswhere classified</t>
    <phoneticPr fontId="3" type="noConversion"/>
  </si>
  <si>
    <t xml:space="preserve">
질병이환 및 사망의 외인
External causes of morbidity and mortality</t>
    <phoneticPr fontId="2" type="noConversion"/>
  </si>
  <si>
    <t>남
Male</t>
    <phoneticPr fontId="2" type="noConversion"/>
  </si>
  <si>
    <t>여
Female</t>
    <phoneticPr fontId="2" type="noConversion"/>
  </si>
  <si>
    <t>남
Male</t>
    <phoneticPr fontId="2" type="noConversion"/>
  </si>
  <si>
    <t>여
Female</t>
    <phoneticPr fontId="2" type="noConversion"/>
  </si>
  <si>
    <t>…</t>
    <phoneticPr fontId="3" type="noConversion"/>
  </si>
  <si>
    <t>Source : Statistics Korea</t>
    <phoneticPr fontId="2" type="noConversion"/>
  </si>
  <si>
    <t>자료:「사망원인통계」통계청 인구동향과,   기준: 한국질병사인분류 KCD-7(현재)</t>
    <phoneticPr fontId="2" type="noConversion"/>
  </si>
  <si>
    <t xml:space="preserve">   8. 사망원인별 사망 Number of deaths by Cause of Death</t>
    <phoneticPr fontId="3" type="noConversion"/>
  </si>
  <si>
    <t>연령별 여성가구주 가구</t>
    <phoneticPr fontId="3" type="noConversion"/>
  </si>
  <si>
    <t>19세 이하</t>
    <phoneticPr fontId="3" type="noConversion"/>
  </si>
  <si>
    <t>20-29세</t>
    <phoneticPr fontId="3" type="noConversion"/>
  </si>
  <si>
    <t>30-39세</t>
    <phoneticPr fontId="3" type="noConversion"/>
  </si>
  <si>
    <t>40-49세</t>
    <phoneticPr fontId="3" type="noConversion"/>
  </si>
  <si>
    <t>50-59세</t>
    <phoneticPr fontId="3" type="noConversion"/>
  </si>
  <si>
    <t>60-69세</t>
    <phoneticPr fontId="3" type="noConversion"/>
  </si>
  <si>
    <t>70-79세</t>
    <phoneticPr fontId="3" type="noConversion"/>
  </si>
  <si>
    <t>Unit : household, %</t>
    <phoneticPr fontId="2" type="noConversion"/>
  </si>
  <si>
    <t>Source : Statistics Korea「Population and Housing Census」</t>
  </si>
  <si>
    <t xml:space="preserve">주 : 1) 일반가구를 대상으로 집계(비혈연가구, 1인가구 포함), 단, 집단가구(6인이상 비혈연가구, 기숙사, 사회시설 등) 및 외국인 가구는 제외
자료 : 「인구주택총조사」 통계청 인구총조사과
Note : 1) Counted typical households(not related by blood and one-person-home included),  Multiple household (not related by blood if more than 6people, dormitory and other social organizations and etc.)  and foreigner household are excluded </t>
    <phoneticPr fontId="3" type="noConversion"/>
  </si>
  <si>
    <r>
      <t>일반가구수</t>
    </r>
    <r>
      <rPr>
        <vertAlign val="superscript"/>
        <sz val="11"/>
        <rFont val="맑은 고딕"/>
        <family val="3"/>
        <charset val="129"/>
        <scheme val="minor"/>
      </rPr>
      <t xml:space="preserve">1)  </t>
    </r>
    <r>
      <rPr>
        <sz val="11"/>
        <rFont val="맑은 고딕"/>
        <family val="3"/>
        <charset val="129"/>
        <scheme val="minor"/>
      </rPr>
      <t>(A)
No. of
general households</t>
    </r>
  </si>
  <si>
    <r>
      <t>여성가구주 가구 비율</t>
    </r>
    <r>
      <rPr>
        <vertAlign val="superscript"/>
        <sz val="11"/>
        <rFont val="맑은 고딕"/>
        <family val="3"/>
        <charset val="129"/>
        <scheme val="minor"/>
      </rPr>
      <t>2)</t>
    </r>
    <r>
      <rPr>
        <sz val="11"/>
        <rFont val="맑은 고딕"/>
        <family val="3"/>
        <charset val="129"/>
        <scheme val="minor"/>
      </rPr>
      <t xml:space="preserve">
Female household rate</t>
    </r>
  </si>
  <si>
    <t>계 Total</t>
    <phoneticPr fontId="2" type="noConversion"/>
  </si>
  <si>
    <t>연 별
Yearly</t>
    <phoneticPr fontId="3" type="noConversion"/>
  </si>
  <si>
    <t>80-89세</t>
    <phoneticPr fontId="3" type="noConversion"/>
  </si>
  <si>
    <t>단위 : 가구, 명</t>
  </si>
  <si>
    <t>Unit : household, person</t>
  </si>
  <si>
    <t>가구</t>
  </si>
  <si>
    <t>Total</t>
  </si>
  <si>
    <t>korean(natural)</t>
  </si>
  <si>
    <t>korean(naturalized)</t>
  </si>
  <si>
    <t>foreigner(marriage-based immigrants)</t>
  </si>
  <si>
    <t>foreigner(etc)</t>
  </si>
  <si>
    <t>남
Male</t>
  </si>
  <si>
    <t>여
Female</t>
  </si>
  <si>
    <t>Households</t>
  </si>
  <si>
    <t xml:space="preserve">    주 : 1) 출생에 의한 대한민국 국민인 자이며, 한국인 배우자 또는 한국인 자녀 </t>
  </si>
  <si>
    <t xml:space="preserve">          2) 국적법상 귀화에 의한 국적취득자로 현재 대한민국 국민인 자</t>
  </si>
  <si>
    <t xml:space="preserve">          3) 내국인(귀화자 포함)과 결혼한 외국인</t>
  </si>
  <si>
    <t xml:space="preserve">          4) 그 외 가구 내 외국인</t>
  </si>
  <si>
    <t xml:space="preserve"> 자료 : 「인구주택총조사」통계청 인구총조사과</t>
  </si>
  <si>
    <t>Multicultural</t>
    <phoneticPr fontId="2" type="noConversion"/>
  </si>
  <si>
    <r>
      <t>외국인(결혼이민자)</t>
    </r>
    <r>
      <rPr>
        <vertAlign val="superscript"/>
        <sz val="11"/>
        <rFont val="맑은 고딕"/>
        <family val="3"/>
        <charset val="129"/>
        <scheme val="major"/>
      </rPr>
      <t>3)</t>
    </r>
    <phoneticPr fontId="3" type="noConversion"/>
  </si>
  <si>
    <r>
      <t>내국인(출생)</t>
    </r>
    <r>
      <rPr>
        <vertAlign val="superscript"/>
        <sz val="11"/>
        <rFont val="맑은 고딕"/>
        <family val="3"/>
        <charset val="129"/>
        <scheme val="major"/>
      </rPr>
      <t>1)</t>
    </r>
    <phoneticPr fontId="3" type="noConversion"/>
  </si>
  <si>
    <r>
      <t>내국인(귀화)</t>
    </r>
    <r>
      <rPr>
        <vertAlign val="superscript"/>
        <sz val="11"/>
        <rFont val="맑은 고딕"/>
        <family val="3"/>
        <charset val="129"/>
        <scheme val="major"/>
      </rPr>
      <t>2)</t>
    </r>
    <phoneticPr fontId="3" type="noConversion"/>
  </si>
  <si>
    <r>
      <t>외국인(기타)</t>
    </r>
    <r>
      <rPr>
        <vertAlign val="superscript"/>
        <sz val="11"/>
        <rFont val="맑은 고딕"/>
        <family val="3"/>
        <charset val="129"/>
        <scheme val="major"/>
      </rPr>
      <t>4</t>
    </r>
    <r>
      <rPr>
        <sz val="11"/>
        <rFont val="맑은 고딕"/>
        <family val="3"/>
        <charset val="129"/>
        <scheme val="major"/>
      </rPr>
      <t>)</t>
    </r>
    <phoneticPr fontId="3" type="noConversion"/>
  </si>
  <si>
    <t>연    별
Yearly</t>
    <phoneticPr fontId="2" type="noConversion"/>
  </si>
  <si>
    <t xml:space="preserve">다문화 </t>
    <phoneticPr fontId="2" type="noConversion"/>
  </si>
  <si>
    <t>단위 : 가구</t>
  </si>
  <si>
    <t>가구원수 Number of household numbers</t>
  </si>
  <si>
    <t>평균가구원수</t>
  </si>
  <si>
    <t>7인이상
7 person s and over</t>
  </si>
  <si>
    <t>Average number of household members</t>
  </si>
  <si>
    <t>일반가구
General
Households</t>
    <phoneticPr fontId="3" type="noConversion"/>
  </si>
  <si>
    <t>1
1 Household Member</t>
    <phoneticPr fontId="2" type="noConversion"/>
  </si>
  <si>
    <t>2
2 Household Member</t>
    <phoneticPr fontId="2" type="noConversion"/>
  </si>
  <si>
    <t>3
3 Household Member</t>
    <phoneticPr fontId="2" type="noConversion"/>
  </si>
  <si>
    <t>4
4 Household Member</t>
    <phoneticPr fontId="2" type="noConversion"/>
  </si>
  <si>
    <t>5
5 Household Member</t>
    <phoneticPr fontId="2" type="noConversion"/>
  </si>
  <si>
    <t>6
6 Household Member</t>
    <phoneticPr fontId="2" type="noConversion"/>
  </si>
  <si>
    <t>주 : 1) 일반가구*를 대상으로 집계.
           단, 집단가구(6인이상 비혈연가구, 기숙사, 사회시설 등) 및 외국인가구 제외
          * 일반가구( 일반가구내 외국인도 포함)
           - 가족으로 이루어진 가구
           - 가족과 5인 이하의 남남이 함께 사는 가구
           - 1인가구
           - 가족이 아닌 남남끼리 함께 사는 5인 이하의 가구
 자료 : 「인구주택총조사」통계청 인구총조사과
Note : 1) General households to aggregate. however, group house(more 
                 6person non blood relation household, dormitory, society 
                 establishment and etc) and foreign households were excluded
Source : Statistics Korea</t>
    <phoneticPr fontId="3" type="noConversion"/>
  </si>
  <si>
    <t>연    별
Yearly</t>
    <phoneticPr fontId="3" type="noConversion"/>
  </si>
  <si>
    <t>연   별
Yearly</t>
    <phoneticPr fontId="3" type="noConversion"/>
  </si>
  <si>
    <t>연   별
Yearly</t>
    <phoneticPr fontId="3" type="noConversion"/>
  </si>
  <si>
    <t>연    별
Yearly</t>
    <phoneticPr fontId="2" type="noConversion"/>
  </si>
  <si>
    <t>연    별
Yearly</t>
    <phoneticPr fontId="2" type="noConversion"/>
  </si>
  <si>
    <t xml:space="preserve">  1. 인구추이  Population Trend</t>
    <phoneticPr fontId="3" type="noConversion"/>
  </si>
  <si>
    <r>
      <t xml:space="preserve">  5. 구·군별 인구이동</t>
    </r>
    <r>
      <rPr>
        <b/>
        <vertAlign val="superscript"/>
        <sz val="14"/>
        <rFont val="HY중고딕"/>
        <family val="1"/>
        <charset val="129"/>
      </rPr>
      <t>1)</t>
    </r>
    <r>
      <rPr>
        <b/>
        <sz val="14"/>
        <rFont val="HY중고딕"/>
        <family val="1"/>
        <charset val="129"/>
      </rPr>
      <t xml:space="preserve">  Migration by Gu, Gun</t>
    </r>
    <phoneticPr fontId="3" type="noConversion"/>
  </si>
  <si>
    <t xml:space="preserve">     Ⅲ. 인  구   Population</t>
    <phoneticPr fontId="3" type="noConversion"/>
  </si>
  <si>
    <t>2 0 1 5</t>
    <phoneticPr fontId="2" type="noConversion"/>
  </si>
  <si>
    <t>2 0 1 6</t>
    <phoneticPr fontId="3" type="noConversion"/>
  </si>
  <si>
    <t>…</t>
    <phoneticPr fontId="2" type="noConversion"/>
  </si>
  <si>
    <t xml:space="preserve">  9. 여성가구주 현황  Female Household Heads</t>
    <phoneticPr fontId="3" type="noConversion"/>
  </si>
  <si>
    <t xml:space="preserve">  10.다문화 가구 및 가구원  Multicultural Households and Household Members</t>
    <phoneticPr fontId="3" type="noConversion"/>
  </si>
  <si>
    <t xml:space="preserve">  11.가구원수별 가구(일반가구1))   Households by Household Members</t>
    <phoneticPr fontId="2" type="noConversion"/>
  </si>
  <si>
    <t xml:space="preserve">    1. 인구추이</t>
  </si>
  <si>
    <t xml:space="preserve">    3. 연령(5세단위) 및 성별 인구</t>
  </si>
  <si>
    <t xml:space="preserve">    2. 동별 세대 및 인구(2018)</t>
    <phoneticPr fontId="2" type="noConversion"/>
  </si>
  <si>
    <t xml:space="preserve">    4. 인구동태</t>
    <phoneticPr fontId="2" type="noConversion"/>
  </si>
  <si>
    <t xml:space="preserve">    5. 인구이동</t>
    <phoneticPr fontId="2" type="noConversion"/>
  </si>
  <si>
    <t xml:space="preserve">    6. 외국인 국적별 현황</t>
    <phoneticPr fontId="2" type="noConversion"/>
  </si>
  <si>
    <t xml:space="preserve">    7. 외국인과의 혼인</t>
    <phoneticPr fontId="2" type="noConversion"/>
  </si>
  <si>
    <t xml:space="preserve">    8. 사망원인별 사망</t>
    <phoneticPr fontId="2" type="noConversion"/>
  </si>
  <si>
    <t xml:space="preserve">    9. 여성가구주 현황</t>
    <phoneticPr fontId="2" type="noConversion"/>
  </si>
  <si>
    <t xml:space="preserve">   10. 다문화 가구 및 가구원</t>
    <phoneticPr fontId="2" type="noConversion"/>
  </si>
  <si>
    <t xml:space="preserve">   11. 가구원별 가구(일반가구)</t>
    <phoneticPr fontId="2" type="noConversion"/>
  </si>
  <si>
    <t>통계표로 이동</t>
  </si>
  <si>
    <t xml:space="preserve">  4. 인구동태  Vital Statistics</t>
    <phoneticPr fontId="3" type="noConversion"/>
  </si>
  <si>
    <t>Ⅲ. 인  구</t>
    <phoneticPr fontId="2" type="noConversion"/>
  </si>
  <si>
    <t>통계표로 이동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</si>
</sst>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_ "/>
    <numFmt numFmtId="178" formatCode="0.00_ "/>
    <numFmt numFmtId="179" formatCode="_-* #,##0.0_-;\-* #,##0.0_-;_-* &quot;-&quot;?_-;_-@_-"/>
    <numFmt numFmtId="180" formatCode="#,##0\ "/>
    <numFmt numFmtId="181" formatCode="#,##0.00\ "/>
    <numFmt numFmtId="182" formatCode="###\ ###\ ##0"/>
    <numFmt numFmtId="183" formatCode="#\ ##0;\-#\ ##0;\-"/>
    <numFmt numFmtId="184" formatCode="#\ ##0;\-#\ ##0;\-;"/>
    <numFmt numFmtId="185" formatCode="_ * #,##0_ ;_ * \-#,##0_ ;_ * &quot;-&quot;_ ;_ @_ "/>
    <numFmt numFmtId="186" formatCode="0.0"/>
    <numFmt numFmtId="187" formatCode="#,##0_);[Red]\(#,##0\)"/>
  </numFmts>
  <fonts count="5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돋움"/>
      <family val="3"/>
      <charset val="129"/>
    </font>
    <font>
      <sz val="9"/>
      <name val="돋움"/>
      <family val="3"/>
      <charset val="129"/>
    </font>
    <font>
      <sz val="9"/>
      <name val="바탕체"/>
      <family val="1"/>
      <charset val="129"/>
    </font>
    <font>
      <sz val="10"/>
      <name val="바탕"/>
      <family val="1"/>
      <charset val="129"/>
    </font>
    <font>
      <sz val="11"/>
      <color indexed="8"/>
      <name val="맑은 고딕"/>
      <family val="2"/>
      <scheme val="minor"/>
    </font>
    <font>
      <b/>
      <sz val="14"/>
      <name val="바탕체"/>
      <family val="1"/>
      <charset val="129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2"/>
      <name val="돋움"/>
      <family val="3"/>
      <charset val="129"/>
    </font>
    <font>
      <sz val="16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vertAlign val="superscript"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vertAlign val="superscript"/>
      <sz val="11"/>
      <name val="맑은 고딕"/>
      <family val="3"/>
      <charset val="129"/>
      <scheme val="major"/>
    </font>
    <font>
      <b/>
      <sz val="12"/>
      <name val="HY중고딕"/>
      <family val="1"/>
      <charset val="129"/>
    </font>
    <font>
      <sz val="8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name val="HY중고딕"/>
      <family val="1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HY중고딕"/>
      <family val="1"/>
      <charset val="129"/>
    </font>
    <font>
      <sz val="10"/>
      <color theme="1"/>
      <name val="맑은 고딕"/>
      <family val="3"/>
      <charset val="129"/>
      <scheme val="major"/>
    </font>
    <font>
      <sz val="14"/>
      <name val="바탕체"/>
      <family val="1"/>
      <charset val="129"/>
    </font>
    <font>
      <sz val="14"/>
      <color theme="1"/>
      <name val="맑은 고딕"/>
      <family val="2"/>
      <charset val="129"/>
      <scheme val="minor"/>
    </font>
    <font>
      <b/>
      <sz val="14"/>
      <name val="HY중고딕"/>
      <family val="1"/>
      <charset val="129"/>
    </font>
    <font>
      <b/>
      <vertAlign val="superscript"/>
      <sz val="14"/>
      <name val="HY중고딕"/>
      <family val="1"/>
      <charset val="129"/>
    </font>
    <font>
      <b/>
      <sz val="14"/>
      <color theme="1"/>
      <name val="HY중고딕"/>
      <family val="1"/>
      <charset val="129"/>
    </font>
    <font>
      <u/>
      <sz val="11"/>
      <color theme="10"/>
      <name val="맑은 고딕"/>
      <family val="2"/>
      <charset val="129"/>
      <scheme val="minor"/>
    </font>
    <font>
      <sz val="26"/>
      <color theme="1"/>
      <name val="맑은 고딕"/>
      <family val="2"/>
      <charset val="129"/>
      <scheme val="minor"/>
    </font>
    <font>
      <sz val="50"/>
      <color theme="1"/>
      <name val="맑은 고딕"/>
      <family val="2"/>
      <charset val="129"/>
      <scheme val="minor"/>
    </font>
    <font>
      <sz val="12"/>
      <color indexed="16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24"/>
      <color indexed="16"/>
      <name val="바탕체"/>
      <family val="1"/>
      <charset val="129"/>
    </font>
    <font>
      <b/>
      <sz val="18"/>
      <color indexed="16"/>
      <name val="바탕체"/>
      <family val="1"/>
      <charset val="129"/>
    </font>
    <font>
      <b/>
      <sz val="24"/>
      <color indexed="58"/>
      <name val="휴먼옛체"/>
      <family val="1"/>
      <charset val="129"/>
    </font>
    <font>
      <b/>
      <u/>
      <sz val="12"/>
      <color theme="1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DDC6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hair">
        <color indexed="64"/>
      </right>
      <top style="thin">
        <color theme="0" tint="-0.24994659260841701"/>
      </top>
      <bottom/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auto="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/>
    <xf numFmtId="41" fontId="6" fillId="0" borderId="0" applyFont="0" applyFill="0" applyBorder="0" applyAlignment="0" applyProtection="0">
      <alignment vertical="center"/>
    </xf>
    <xf numFmtId="0" fontId="6" fillId="0" borderId="0"/>
    <xf numFmtId="42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1" fontId="6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41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185" fontId="14" fillId="0" borderId="0" applyFont="0" applyFill="0" applyBorder="0" applyAlignment="0" applyProtection="0"/>
    <xf numFmtId="0" fontId="6" fillId="0" borderId="0">
      <alignment vertical="center"/>
    </xf>
    <xf numFmtId="0" fontId="6" fillId="0" borderId="0"/>
    <xf numFmtId="0" fontId="6" fillId="0" borderId="0"/>
    <xf numFmtId="0" fontId="42" fillId="0" borderId="0" applyNumberFormat="0" applyFill="0" applyBorder="0" applyAlignment="0" applyProtection="0">
      <alignment vertical="center"/>
    </xf>
  </cellStyleXfs>
  <cellXfs count="632">
    <xf numFmtId="0" fontId="0" fillId="0" borderId="0" xfId="0">
      <alignment vertical="center"/>
    </xf>
    <xf numFmtId="0" fontId="4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41" fontId="0" fillId="0" borderId="4" xfId="0" applyNumberFormat="1" applyFont="1" applyBorder="1" applyAlignment="1">
      <alignment vertical="center" shrinkToFit="1"/>
    </xf>
    <xf numFmtId="41" fontId="4" fillId="2" borderId="4" xfId="2" applyNumberFormat="1" applyFont="1" applyFill="1" applyBorder="1" applyAlignment="1">
      <alignment horizontal="right" vertical="center" shrinkToFit="1"/>
    </xf>
    <xf numFmtId="41" fontId="0" fillId="0" borderId="4" xfId="0" applyNumberFormat="1" applyBorder="1" applyAlignment="1">
      <alignment vertical="center" shrinkToFit="1"/>
    </xf>
    <xf numFmtId="41" fontId="0" fillId="0" borderId="0" xfId="0" applyNumberFormat="1" applyFont="1" applyBorder="1" applyAlignment="1">
      <alignment vertical="center" shrinkToFit="1"/>
    </xf>
    <xf numFmtId="0" fontId="12" fillId="2" borderId="0" xfId="0" applyFont="1" applyFill="1" applyAlignment="1">
      <alignment horizontal="left" vertical="center"/>
    </xf>
    <xf numFmtId="41" fontId="4" fillId="2" borderId="0" xfId="1" applyFont="1" applyFill="1" applyAlignment="1">
      <alignment vertical="center"/>
    </xf>
    <xf numFmtId="41" fontId="14" fillId="2" borderId="0" xfId="1" applyFont="1" applyFill="1" applyAlignment="1">
      <alignment horizontal="left" vertical="center"/>
    </xf>
    <xf numFmtId="41" fontId="12" fillId="2" borderId="0" xfId="1" applyFont="1" applyFill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41" fontId="4" fillId="3" borderId="0" xfId="37" applyFont="1" applyFill="1"/>
    <xf numFmtId="0" fontId="0" fillId="3" borderId="0" xfId="0" applyFill="1" applyAlignment="1"/>
    <xf numFmtId="0" fontId="6" fillId="3" borderId="0" xfId="0" applyFont="1" applyFill="1" applyAlignment="1"/>
    <xf numFmtId="0" fontId="6" fillId="3" borderId="0" xfId="0" applyFont="1" applyFill="1" applyAlignment="1">
      <alignment vertical="center"/>
    </xf>
    <xf numFmtId="0" fontId="13" fillId="3" borderId="0" xfId="0" applyFont="1" applyFill="1" applyAlignment="1"/>
    <xf numFmtId="41" fontId="13" fillId="3" borderId="0" xfId="37" applyFont="1" applyFill="1" applyBorder="1" applyAlignment="1">
      <alignment vertical="center"/>
    </xf>
    <xf numFmtId="0" fontId="7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41" fontId="15" fillId="0" borderId="18" xfId="0" applyNumberFormat="1" applyFont="1" applyBorder="1">
      <alignment vertical="center"/>
    </xf>
    <xf numFmtId="178" fontId="15" fillId="0" borderId="18" xfId="0" applyNumberFormat="1" applyFont="1" applyBorder="1">
      <alignment vertical="center"/>
    </xf>
    <xf numFmtId="43" fontId="15" fillId="0" borderId="18" xfId="0" applyNumberFormat="1" applyFont="1" applyBorder="1">
      <alignment vertical="center"/>
    </xf>
    <xf numFmtId="41" fontId="15" fillId="0" borderId="19" xfId="0" applyNumberFormat="1" applyFont="1" applyBorder="1">
      <alignment vertical="center"/>
    </xf>
    <xf numFmtId="178" fontId="15" fillId="0" borderId="19" xfId="0" applyNumberFormat="1" applyFont="1" applyBorder="1">
      <alignment vertical="center"/>
    </xf>
    <xf numFmtId="43" fontId="15" fillId="0" borderId="19" xfId="0" applyNumberFormat="1" applyFont="1" applyBorder="1">
      <alignment vertical="center"/>
    </xf>
    <xf numFmtId="178" fontId="15" fillId="0" borderId="20" xfId="0" applyNumberFormat="1" applyFont="1" applyBorder="1">
      <alignment vertical="center"/>
    </xf>
    <xf numFmtId="43" fontId="15" fillId="0" borderId="20" xfId="0" applyNumberFormat="1" applyFont="1" applyBorder="1">
      <alignment vertical="center"/>
    </xf>
    <xf numFmtId="41" fontId="15" fillId="0" borderId="20" xfId="0" applyNumberFormat="1" applyFont="1" applyBorder="1">
      <alignment vertical="center"/>
    </xf>
    <xf numFmtId="41" fontId="15" fillId="0" borderId="1" xfId="0" applyNumberFormat="1" applyFont="1" applyBorder="1">
      <alignment vertical="center"/>
    </xf>
    <xf numFmtId="180" fontId="15" fillId="0" borderId="20" xfId="0" applyNumberFormat="1" applyFont="1" applyBorder="1">
      <alignment vertical="center"/>
    </xf>
    <xf numFmtId="180" fontId="15" fillId="0" borderId="1" xfId="0" applyNumberFormat="1" applyFont="1" applyBorder="1">
      <alignment vertical="center"/>
    </xf>
    <xf numFmtId="41" fontId="18" fillId="4" borderId="7" xfId="1" applyNumberFormat="1" applyFont="1" applyFill="1" applyBorder="1" applyAlignment="1">
      <alignment horizontal="center" vertical="center"/>
    </xf>
    <xf numFmtId="41" fontId="18" fillId="4" borderId="6" xfId="1" applyNumberFormat="1" applyFont="1" applyFill="1" applyBorder="1" applyAlignment="1">
      <alignment horizontal="center" vertical="center"/>
    </xf>
    <xf numFmtId="41" fontId="18" fillId="4" borderId="1" xfId="1" applyNumberFormat="1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vertical="center" wrapText="1"/>
    </xf>
    <xf numFmtId="0" fontId="15" fillId="4" borderId="26" xfId="0" applyFont="1" applyFill="1" applyBorder="1" applyAlignment="1">
      <alignment vertical="center"/>
    </xf>
    <xf numFmtId="177" fontId="18" fillId="2" borderId="29" xfId="0" applyNumberFormat="1" applyFont="1" applyFill="1" applyBorder="1" applyAlignment="1">
      <alignment horizontal="center" vertical="center" wrapText="1"/>
    </xf>
    <xf numFmtId="43" fontId="15" fillId="0" borderId="30" xfId="0" applyNumberFormat="1" applyFont="1" applyBorder="1">
      <alignment vertical="center"/>
    </xf>
    <xf numFmtId="177" fontId="18" fillId="2" borderId="31" xfId="0" applyNumberFormat="1" applyFont="1" applyFill="1" applyBorder="1" applyAlignment="1">
      <alignment horizontal="center" vertical="center" wrapText="1"/>
    </xf>
    <xf numFmtId="43" fontId="15" fillId="0" borderId="32" xfId="0" applyNumberFormat="1" applyFont="1" applyBorder="1">
      <alignment vertical="center"/>
    </xf>
    <xf numFmtId="177" fontId="18" fillId="2" borderId="33" xfId="0" applyNumberFormat="1" applyFont="1" applyFill="1" applyBorder="1" applyAlignment="1">
      <alignment horizontal="center" vertical="center" wrapText="1"/>
    </xf>
    <xf numFmtId="43" fontId="15" fillId="0" borderId="34" xfId="0" applyNumberFormat="1" applyFont="1" applyBorder="1">
      <alignment vertical="center"/>
    </xf>
    <xf numFmtId="177" fontId="18" fillId="2" borderId="25" xfId="0" applyNumberFormat="1" applyFont="1" applyFill="1" applyBorder="1" applyAlignment="1">
      <alignment horizontal="center" vertical="center" wrapText="1"/>
    </xf>
    <xf numFmtId="43" fontId="15" fillId="0" borderId="35" xfId="0" applyNumberFormat="1" applyFont="1" applyBorder="1">
      <alignment vertical="center"/>
    </xf>
    <xf numFmtId="0" fontId="9" fillId="2" borderId="0" xfId="0" applyFont="1" applyFill="1" applyBorder="1" applyAlignment="1">
      <alignment vertical="center" wrapText="1"/>
    </xf>
    <xf numFmtId="0" fontId="9" fillId="2" borderId="37" xfId="0" applyFont="1" applyFill="1" applyBorder="1" applyAlignment="1">
      <alignment vertical="center" wrapText="1"/>
    </xf>
    <xf numFmtId="0" fontId="8" fillId="0" borderId="36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38" xfId="0" applyFont="1" applyBorder="1">
      <alignment vertical="center"/>
    </xf>
    <xf numFmtId="0" fontId="8" fillId="0" borderId="39" xfId="0" applyFont="1" applyBorder="1">
      <alignment vertical="center"/>
    </xf>
    <xf numFmtId="0" fontId="9" fillId="2" borderId="39" xfId="0" applyFont="1" applyFill="1" applyBorder="1" applyAlignment="1">
      <alignment vertical="center" wrapText="1"/>
    </xf>
    <xf numFmtId="0" fontId="9" fillId="2" borderId="40" xfId="0" applyFont="1" applyFill="1" applyBorder="1" applyAlignment="1">
      <alignment vertical="center" wrapText="1"/>
    </xf>
    <xf numFmtId="0" fontId="15" fillId="0" borderId="0" xfId="0" applyFont="1">
      <alignment vertical="center"/>
    </xf>
    <xf numFmtId="41" fontId="15" fillId="2" borderId="18" xfId="0" applyNumberFormat="1" applyFont="1" applyFill="1" applyBorder="1" applyAlignment="1">
      <alignment horizontal="center" vertical="center" wrapText="1"/>
    </xf>
    <xf numFmtId="180" fontId="15" fillId="4" borderId="20" xfId="0" applyNumberFormat="1" applyFont="1" applyFill="1" applyBorder="1">
      <alignment vertical="center"/>
    </xf>
    <xf numFmtId="180" fontId="15" fillId="4" borderId="9" xfId="0" applyNumberFormat="1" applyFont="1" applyFill="1" applyBorder="1">
      <alignment vertical="center"/>
    </xf>
    <xf numFmtId="180" fontId="15" fillId="0" borderId="19" xfId="0" applyNumberFormat="1" applyFont="1" applyBorder="1">
      <alignment vertical="center"/>
    </xf>
    <xf numFmtId="41" fontId="15" fillId="2" borderId="19" xfId="0" applyNumberFormat="1" applyFont="1" applyFill="1" applyBorder="1" applyAlignment="1">
      <alignment vertical="center" wrapText="1"/>
    </xf>
    <xf numFmtId="41" fontId="18" fillId="4" borderId="19" xfId="31" applyNumberFormat="1" applyFont="1" applyFill="1" applyBorder="1" applyAlignment="1">
      <alignment horizontal="center" vertical="center"/>
    </xf>
    <xf numFmtId="180" fontId="18" fillId="0" borderId="19" xfId="0" applyNumberFormat="1" applyFont="1" applyBorder="1">
      <alignment vertical="center"/>
    </xf>
    <xf numFmtId="41" fontId="18" fillId="4" borderId="20" xfId="31" applyNumberFormat="1" applyFont="1" applyFill="1" applyBorder="1" applyAlignment="1">
      <alignment horizontal="center" vertical="center"/>
    </xf>
    <xf numFmtId="180" fontId="18" fillId="0" borderId="20" xfId="0" applyNumberFormat="1" applyFont="1" applyBorder="1">
      <alignment vertical="center"/>
    </xf>
    <xf numFmtId="0" fontId="4" fillId="2" borderId="22" xfId="0" applyFont="1" applyFill="1" applyBorder="1" applyAlignment="1">
      <alignment vertical="center" wrapText="1"/>
    </xf>
    <xf numFmtId="177" fontId="15" fillId="2" borderId="29" xfId="0" applyNumberFormat="1" applyFont="1" applyFill="1" applyBorder="1" applyAlignment="1">
      <alignment horizontal="center" vertical="center" wrapText="1"/>
    </xf>
    <xf numFmtId="177" fontId="15" fillId="2" borderId="31" xfId="0" applyNumberFormat="1" applyFont="1" applyFill="1" applyBorder="1" applyAlignment="1">
      <alignment horizontal="center" vertical="center" wrapText="1"/>
    </xf>
    <xf numFmtId="177" fontId="15" fillId="4" borderId="33" xfId="0" applyNumberFormat="1" applyFont="1" applyFill="1" applyBorder="1" applyAlignment="1">
      <alignment horizontal="center" vertical="center" wrapText="1"/>
    </xf>
    <xf numFmtId="177" fontId="15" fillId="4" borderId="48" xfId="0" applyNumberFormat="1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0" borderId="39" xfId="0" applyFont="1" applyBorder="1">
      <alignment vertical="center"/>
    </xf>
    <xf numFmtId="0" fontId="18" fillId="2" borderId="39" xfId="0" applyFont="1" applyFill="1" applyBorder="1" applyAlignment="1">
      <alignment vertical="center" wrapText="1"/>
    </xf>
    <xf numFmtId="176" fontId="18" fillId="2" borderId="39" xfId="0" applyNumberFormat="1" applyFont="1" applyFill="1" applyBorder="1" applyAlignment="1">
      <alignment vertical="center" wrapText="1"/>
    </xf>
    <xf numFmtId="0" fontId="23" fillId="0" borderId="0" xfId="0" applyFont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180" fontId="0" fillId="0" borderId="20" xfId="0" applyNumberFormat="1" applyFont="1" applyBorder="1">
      <alignment vertical="center"/>
    </xf>
    <xf numFmtId="41" fontId="15" fillId="0" borderId="1" xfId="0" applyNumberFormat="1" applyFont="1" applyBorder="1" applyAlignment="1">
      <alignment vertical="center" shrinkToFit="1"/>
    </xf>
    <xf numFmtId="41" fontId="15" fillId="0" borderId="2" xfId="0" applyNumberFormat="1" applyFont="1" applyBorder="1" applyAlignment="1">
      <alignment vertical="center" shrinkToFit="1"/>
    </xf>
    <xf numFmtId="41" fontId="15" fillId="0" borderId="50" xfId="0" applyNumberFormat="1" applyFont="1" applyBorder="1" applyAlignment="1">
      <alignment vertical="center" shrinkToFit="1"/>
    </xf>
    <xf numFmtId="43" fontId="15" fillId="0" borderId="50" xfId="0" applyNumberFormat="1" applyFont="1" applyBorder="1" applyAlignment="1">
      <alignment vertical="center" shrinkToFit="1"/>
    </xf>
    <xf numFmtId="181" fontId="15" fillId="0" borderId="18" xfId="0" applyNumberFormat="1" applyFont="1" applyBorder="1">
      <alignment vertical="center"/>
    </xf>
    <xf numFmtId="180" fontId="15" fillId="0" borderId="18" xfId="0" applyNumberFormat="1" applyFont="1" applyBorder="1">
      <alignment vertical="center"/>
    </xf>
    <xf numFmtId="41" fontId="15" fillId="0" borderId="19" xfId="0" applyNumberFormat="1" applyFont="1" applyBorder="1" applyAlignment="1">
      <alignment vertical="center" shrinkToFit="1"/>
    </xf>
    <xf numFmtId="43" fontId="15" fillId="0" borderId="19" xfId="0" applyNumberFormat="1" applyFont="1" applyBorder="1" applyAlignment="1">
      <alignment vertical="center" shrinkToFit="1"/>
    </xf>
    <xf numFmtId="181" fontId="15" fillId="0" borderId="19" xfId="0" applyNumberFormat="1" applyFont="1" applyBorder="1">
      <alignment vertical="center"/>
    </xf>
    <xf numFmtId="41" fontId="15" fillId="0" borderId="51" xfId="0" applyNumberFormat="1" applyFont="1" applyBorder="1" applyAlignment="1">
      <alignment vertical="center" shrinkToFit="1"/>
    </xf>
    <xf numFmtId="43" fontId="15" fillId="0" borderId="51" xfId="0" applyNumberFormat="1" applyFont="1" applyBorder="1" applyAlignment="1">
      <alignment vertical="center" shrinkToFit="1"/>
    </xf>
    <xf numFmtId="181" fontId="15" fillId="0" borderId="51" xfId="0" applyNumberFormat="1" applyFont="1" applyBorder="1">
      <alignment vertical="center"/>
    </xf>
    <xf numFmtId="181" fontId="15" fillId="0" borderId="20" xfId="0" applyNumberFormat="1" applyFont="1" applyBorder="1">
      <alignment vertical="center"/>
    </xf>
    <xf numFmtId="41" fontId="18" fillId="2" borderId="1" xfId="1" applyNumberFormat="1" applyFont="1" applyFill="1" applyBorder="1" applyAlignment="1">
      <alignment horizontal="right" vertical="center" shrinkToFit="1"/>
    </xf>
    <xf numFmtId="41" fontId="18" fillId="2" borderId="1" xfId="2" applyNumberFormat="1" applyFont="1" applyFill="1" applyBorder="1" applyAlignment="1">
      <alignment horizontal="right" vertical="center" shrinkToFit="1"/>
    </xf>
    <xf numFmtId="41" fontId="18" fillId="0" borderId="1" xfId="0" applyNumberFormat="1" applyFont="1" applyFill="1" applyBorder="1" applyAlignment="1">
      <alignment horizontal="center" vertical="center" shrinkToFit="1"/>
    </xf>
    <xf numFmtId="41" fontId="18" fillId="2" borderId="50" xfId="2" applyNumberFormat="1" applyFont="1" applyFill="1" applyBorder="1" applyAlignment="1">
      <alignment horizontal="right" vertical="center" shrinkToFit="1"/>
    </xf>
    <xf numFmtId="43" fontId="18" fillId="2" borderId="50" xfId="2" applyNumberFormat="1" applyFont="1" applyFill="1" applyBorder="1" applyAlignment="1">
      <alignment horizontal="right" vertical="center" shrinkToFit="1"/>
    </xf>
    <xf numFmtId="43" fontId="18" fillId="2" borderId="50" xfId="2" applyNumberFormat="1" applyFont="1" applyFill="1" applyBorder="1" applyAlignment="1">
      <alignment horizontal="center" vertical="center" shrinkToFit="1"/>
    </xf>
    <xf numFmtId="41" fontId="18" fillId="2" borderId="19" xfId="2" applyNumberFormat="1" applyFont="1" applyFill="1" applyBorder="1" applyAlignment="1">
      <alignment horizontal="right" vertical="center" shrinkToFit="1"/>
    </xf>
    <xf numFmtId="43" fontId="18" fillId="2" borderId="19" xfId="2" applyNumberFormat="1" applyFont="1" applyFill="1" applyBorder="1" applyAlignment="1">
      <alignment horizontal="right" vertical="center" shrinkToFit="1"/>
    </xf>
    <xf numFmtId="43" fontId="18" fillId="2" borderId="19" xfId="2" applyNumberFormat="1" applyFont="1" applyFill="1" applyBorder="1" applyAlignment="1">
      <alignment horizontal="center" vertical="center" shrinkToFit="1"/>
    </xf>
    <xf numFmtId="41" fontId="18" fillId="2" borderId="51" xfId="2" applyNumberFormat="1" applyFont="1" applyFill="1" applyBorder="1" applyAlignment="1">
      <alignment horizontal="right" vertical="center" shrinkToFit="1"/>
    </xf>
    <xf numFmtId="43" fontId="18" fillId="2" borderId="51" xfId="2" applyNumberFormat="1" applyFont="1" applyFill="1" applyBorder="1" applyAlignment="1">
      <alignment horizontal="right" vertical="center" shrinkToFit="1"/>
    </xf>
    <xf numFmtId="43" fontId="18" fillId="2" borderId="51" xfId="2" applyNumberFormat="1" applyFont="1" applyFill="1" applyBorder="1" applyAlignment="1">
      <alignment horizontal="center" vertical="center" shrinkToFit="1"/>
    </xf>
    <xf numFmtId="0" fontId="0" fillId="0" borderId="4" xfId="0" applyBorder="1">
      <alignment vertical="center"/>
    </xf>
    <xf numFmtId="41" fontId="22" fillId="2" borderId="13" xfId="2" applyNumberFormat="1" applyFont="1" applyFill="1" applyBorder="1" applyAlignment="1">
      <alignment horizontal="right" vertical="center" shrinkToFit="1"/>
    </xf>
    <xf numFmtId="41" fontId="25" fillId="0" borderId="13" xfId="0" applyNumberFormat="1" applyFont="1" applyBorder="1" applyAlignment="1">
      <alignment vertical="center" shrinkToFit="1"/>
    </xf>
    <xf numFmtId="41" fontId="25" fillId="0" borderId="0" xfId="0" applyNumberFormat="1" applyFont="1" applyBorder="1" applyAlignment="1">
      <alignment vertical="center" shrinkToFit="1"/>
    </xf>
    <xf numFmtId="41" fontId="22" fillId="2" borderId="18" xfId="6" applyNumberFormat="1" applyFont="1" applyFill="1" applyBorder="1" applyAlignment="1">
      <alignment horizontal="right" vertical="center" shrinkToFit="1"/>
    </xf>
    <xf numFmtId="43" fontId="22" fillId="2" borderId="18" xfId="6" applyNumberFormat="1" applyFont="1" applyFill="1" applyBorder="1" applyAlignment="1">
      <alignment horizontal="right" vertical="center" shrinkToFit="1"/>
    </xf>
    <xf numFmtId="43" fontId="22" fillId="2" borderId="18" xfId="6" applyNumberFormat="1" applyFont="1" applyFill="1" applyBorder="1" applyAlignment="1">
      <alignment horizontal="center" vertical="center" shrinkToFit="1"/>
    </xf>
    <xf numFmtId="41" fontId="25" fillId="0" borderId="18" xfId="0" applyNumberFormat="1" applyFont="1" applyBorder="1" applyAlignment="1">
      <alignment vertical="center" shrinkToFit="1"/>
    </xf>
    <xf numFmtId="43" fontId="25" fillId="0" borderId="18" xfId="0" applyNumberFormat="1" applyFont="1" applyBorder="1" applyAlignment="1">
      <alignment vertical="center" shrinkToFit="1"/>
    </xf>
    <xf numFmtId="180" fontId="25" fillId="0" borderId="18" xfId="0" applyNumberFormat="1" applyFont="1" applyBorder="1">
      <alignment vertical="center"/>
    </xf>
    <xf numFmtId="181" fontId="25" fillId="0" borderId="18" xfId="0" applyNumberFormat="1" applyFont="1" applyBorder="1">
      <alignment vertical="center"/>
    </xf>
    <xf numFmtId="41" fontId="22" fillId="2" borderId="19" xfId="6" applyNumberFormat="1" applyFont="1" applyFill="1" applyBorder="1" applyAlignment="1">
      <alignment horizontal="right" vertical="center" shrinkToFit="1"/>
    </xf>
    <xf numFmtId="43" fontId="22" fillId="2" borderId="19" xfId="6" applyNumberFormat="1" applyFont="1" applyFill="1" applyBorder="1" applyAlignment="1">
      <alignment horizontal="right" vertical="center" shrinkToFit="1"/>
    </xf>
    <xf numFmtId="43" fontId="22" fillId="2" borderId="19" xfId="6" applyNumberFormat="1" applyFont="1" applyFill="1" applyBorder="1" applyAlignment="1">
      <alignment horizontal="center" vertical="center" shrinkToFit="1"/>
    </xf>
    <xf numFmtId="41" fontId="25" fillId="0" borderId="19" xfId="0" applyNumberFormat="1" applyFont="1" applyBorder="1" applyAlignment="1">
      <alignment vertical="center" shrinkToFit="1"/>
    </xf>
    <xf numFmtId="43" fontId="25" fillId="0" borderId="19" xfId="0" applyNumberFormat="1" applyFont="1" applyBorder="1" applyAlignment="1">
      <alignment vertical="center" shrinkToFit="1"/>
    </xf>
    <xf numFmtId="180" fontId="25" fillId="0" borderId="19" xfId="0" applyNumberFormat="1" applyFont="1" applyBorder="1">
      <alignment vertical="center"/>
    </xf>
    <xf numFmtId="181" fontId="25" fillId="0" borderId="19" xfId="0" applyNumberFormat="1" applyFont="1" applyBorder="1">
      <alignment vertical="center"/>
    </xf>
    <xf numFmtId="43" fontId="0" fillId="0" borderId="51" xfId="0" applyNumberFormat="1" applyFont="1" applyBorder="1" applyAlignment="1">
      <alignment vertical="center" shrinkToFit="1"/>
    </xf>
    <xf numFmtId="43" fontId="0" fillId="0" borderId="20" xfId="0" applyNumberFormat="1" applyFont="1" applyBorder="1" applyAlignment="1">
      <alignment vertical="center" shrinkToFit="1"/>
    </xf>
    <xf numFmtId="41" fontId="22" fillId="2" borderId="51" xfId="6" applyNumberFormat="1" applyFont="1" applyFill="1" applyBorder="1" applyAlignment="1">
      <alignment horizontal="right" vertical="center" shrinkToFit="1"/>
    </xf>
    <xf numFmtId="43" fontId="22" fillId="2" borderId="51" xfId="6" applyNumberFormat="1" applyFont="1" applyFill="1" applyBorder="1" applyAlignment="1">
      <alignment horizontal="right" vertical="center" shrinkToFit="1"/>
    </xf>
    <xf numFmtId="43" fontId="22" fillId="2" borderId="51" xfId="6" applyNumberFormat="1" applyFont="1" applyFill="1" applyBorder="1" applyAlignment="1">
      <alignment horizontal="center" vertical="center" shrinkToFit="1"/>
    </xf>
    <xf numFmtId="41" fontId="25" fillId="0" borderId="51" xfId="0" applyNumberFormat="1" applyFont="1" applyBorder="1" applyAlignment="1">
      <alignment vertical="center" shrinkToFit="1"/>
    </xf>
    <xf numFmtId="43" fontId="25" fillId="0" borderId="51" xfId="0" applyNumberFormat="1" applyFont="1" applyBorder="1" applyAlignment="1">
      <alignment vertical="center" shrinkToFit="1"/>
    </xf>
    <xf numFmtId="41" fontId="22" fillId="2" borderId="13" xfId="6" applyNumberFormat="1" applyFont="1" applyFill="1" applyBorder="1" applyAlignment="1">
      <alignment horizontal="right" vertical="center" shrinkToFit="1"/>
    </xf>
    <xf numFmtId="41" fontId="25" fillId="2" borderId="0" xfId="6" applyNumberFormat="1" applyFont="1" applyFill="1" applyBorder="1" applyAlignment="1">
      <alignment horizontal="right" vertical="center" shrinkToFit="1"/>
    </xf>
    <xf numFmtId="41" fontId="22" fillId="2" borderId="50" xfId="6" applyNumberFormat="1" applyFont="1" applyFill="1" applyBorder="1" applyAlignment="1">
      <alignment horizontal="right" vertical="center" shrinkToFit="1"/>
    </xf>
    <xf numFmtId="43" fontId="22" fillId="2" borderId="50" xfId="6" applyNumberFormat="1" applyFont="1" applyFill="1" applyBorder="1" applyAlignment="1">
      <alignment horizontal="right" vertical="center" shrinkToFit="1"/>
    </xf>
    <xf numFmtId="43" fontId="22" fillId="2" borderId="50" xfId="6" applyNumberFormat="1" applyFont="1" applyFill="1" applyBorder="1" applyAlignment="1">
      <alignment horizontal="center" vertical="center" shrinkToFit="1"/>
    </xf>
    <xf numFmtId="41" fontId="25" fillId="0" borderId="50" xfId="0" applyNumberFormat="1" applyFont="1" applyBorder="1" applyAlignment="1">
      <alignment vertical="center" shrinkToFit="1"/>
    </xf>
    <xf numFmtId="43" fontId="25" fillId="0" borderId="50" xfId="0" applyNumberFormat="1" applyFont="1" applyBorder="1" applyAlignment="1">
      <alignment vertical="center" shrinkToFit="1"/>
    </xf>
    <xf numFmtId="41" fontId="22" fillId="2" borderId="20" xfId="6" applyNumberFormat="1" applyFont="1" applyFill="1" applyBorder="1" applyAlignment="1">
      <alignment horizontal="right" vertical="center" shrinkToFit="1"/>
    </xf>
    <xf numFmtId="43" fontId="22" fillId="2" borderId="20" xfId="6" applyNumberFormat="1" applyFont="1" applyFill="1" applyBorder="1" applyAlignment="1">
      <alignment horizontal="right" vertical="center" shrinkToFit="1"/>
    </xf>
    <xf numFmtId="43" fontId="22" fillId="2" borderId="20" xfId="6" applyNumberFormat="1" applyFont="1" applyFill="1" applyBorder="1" applyAlignment="1">
      <alignment horizontal="center" vertical="center" shrinkToFit="1"/>
    </xf>
    <xf numFmtId="41" fontId="25" fillId="0" borderId="20" xfId="0" applyNumberFormat="1" applyFont="1" applyBorder="1" applyAlignment="1">
      <alignment vertical="center" shrinkToFit="1"/>
    </xf>
    <xf numFmtId="43" fontId="25" fillId="0" borderId="20" xfId="0" applyNumberFormat="1" applyFont="1" applyBorder="1" applyAlignment="1">
      <alignment vertical="center" shrinkToFit="1"/>
    </xf>
    <xf numFmtId="0" fontId="4" fillId="2" borderId="21" xfId="0" applyFont="1" applyFill="1" applyBorder="1" applyAlignment="1">
      <alignment horizontal="left" vertical="center"/>
    </xf>
    <xf numFmtId="176" fontId="4" fillId="2" borderId="22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43" fontId="4" fillId="2" borderId="22" xfId="0" applyNumberFormat="1" applyFont="1" applyFill="1" applyBorder="1" applyAlignment="1">
      <alignment vertical="center"/>
    </xf>
    <xf numFmtId="41" fontId="18" fillId="2" borderId="25" xfId="2" applyNumberFormat="1" applyFont="1" applyFill="1" applyBorder="1" applyAlignment="1">
      <alignment horizontal="center" vertical="center" shrinkToFit="1"/>
    </xf>
    <xf numFmtId="41" fontId="18" fillId="2" borderId="53" xfId="2" applyNumberFormat="1" applyFont="1" applyFill="1" applyBorder="1" applyAlignment="1">
      <alignment horizontal="center" vertical="center" shrinkToFit="1"/>
    </xf>
    <xf numFmtId="41" fontId="18" fillId="2" borderId="31" xfId="2" applyNumberFormat="1" applyFont="1" applyFill="1" applyBorder="1" applyAlignment="1">
      <alignment horizontal="center" vertical="center" shrinkToFit="1"/>
    </xf>
    <xf numFmtId="41" fontId="18" fillId="2" borderId="55" xfId="2" applyNumberFormat="1" applyFont="1" applyFill="1" applyBorder="1" applyAlignment="1">
      <alignment horizontal="center" vertical="center" shrinkToFit="1"/>
    </xf>
    <xf numFmtId="41" fontId="4" fillId="2" borderId="57" xfId="2" applyNumberFormat="1" applyFont="1" applyFill="1" applyBorder="1" applyAlignment="1">
      <alignment horizontal="center" vertical="center" shrinkToFit="1"/>
    </xf>
    <xf numFmtId="0" fontId="0" fillId="0" borderId="26" xfId="0" applyBorder="1">
      <alignment vertical="center"/>
    </xf>
    <xf numFmtId="41" fontId="21" fillId="2" borderId="48" xfId="2" applyNumberFormat="1" applyFont="1" applyFill="1" applyBorder="1" applyAlignment="1">
      <alignment horizontal="center" vertical="center" shrinkToFit="1"/>
    </xf>
    <xf numFmtId="41" fontId="22" fillId="2" borderId="29" xfId="2" applyNumberFormat="1" applyFont="1" applyFill="1" applyBorder="1" applyAlignment="1">
      <alignment horizontal="center" vertical="center" shrinkToFit="1"/>
    </xf>
    <xf numFmtId="41" fontId="22" fillId="2" borderId="31" xfId="2" applyNumberFormat="1" applyFont="1" applyFill="1" applyBorder="1" applyAlignment="1">
      <alignment horizontal="center" vertical="center" shrinkToFit="1"/>
    </xf>
    <xf numFmtId="41" fontId="22" fillId="2" borderId="55" xfId="2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37" xfId="0" applyBorder="1">
      <alignment vertical="center"/>
    </xf>
    <xf numFmtId="41" fontId="22" fillId="2" borderId="53" xfId="2" applyNumberFormat="1" applyFont="1" applyFill="1" applyBorder="1" applyAlignment="1">
      <alignment horizontal="center" vertical="center" shrinkToFit="1"/>
    </xf>
    <xf numFmtId="41" fontId="22" fillId="2" borderId="33" xfId="2" applyNumberFormat="1" applyFont="1" applyFill="1" applyBorder="1" applyAlignment="1">
      <alignment horizontal="center" vertical="center" shrinkToFit="1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41" fontId="10" fillId="2" borderId="39" xfId="5" applyNumberFormat="1" applyFont="1" applyFill="1" applyBorder="1" applyAlignment="1">
      <alignment horizontal="right" vertical="top" shrinkToFit="1"/>
    </xf>
    <xf numFmtId="41" fontId="10" fillId="2" borderId="39" xfId="5" applyNumberFormat="1" applyFont="1" applyFill="1" applyBorder="1" applyAlignment="1">
      <alignment vertical="center" shrinkToFit="1"/>
    </xf>
    <xf numFmtId="41" fontId="18" fillId="4" borderId="1" xfId="0" applyNumberFormat="1" applyFont="1" applyFill="1" applyBorder="1" applyAlignment="1">
      <alignment horizontal="center" vertical="center" wrapText="1"/>
    </xf>
    <xf numFmtId="41" fontId="18" fillId="4" borderId="35" xfId="0" applyNumberFormat="1" applyFont="1" applyFill="1" applyBorder="1" applyAlignment="1">
      <alignment horizontal="center" vertical="center" wrapText="1"/>
    </xf>
    <xf numFmtId="184" fontId="15" fillId="0" borderId="8" xfId="0" applyNumberFormat="1" applyFont="1" applyBorder="1" applyAlignment="1">
      <alignment vertical="center"/>
    </xf>
    <xf numFmtId="184" fontId="18" fillId="0" borderId="8" xfId="41" applyNumberFormat="1" applyFont="1" applyBorder="1" applyAlignment="1">
      <alignment vertical="center" shrinkToFit="1"/>
    </xf>
    <xf numFmtId="183" fontId="15" fillId="0" borderId="8" xfId="0" applyNumberFormat="1" applyFont="1" applyBorder="1" applyAlignment="1">
      <alignment vertical="center"/>
    </xf>
    <xf numFmtId="183" fontId="18" fillId="0" borderId="8" xfId="41" applyNumberFormat="1" applyFont="1" applyFill="1" applyBorder="1" applyAlignment="1">
      <alignment shrinkToFit="1"/>
    </xf>
    <xf numFmtId="183" fontId="18" fillId="0" borderId="8" xfId="41" applyNumberFormat="1" applyFont="1" applyBorder="1" applyAlignment="1">
      <alignment shrinkToFit="1"/>
    </xf>
    <xf numFmtId="0" fontId="15" fillId="0" borderId="8" xfId="0" applyFont="1" applyBorder="1" applyAlignment="1">
      <alignment horizontal="right" vertical="center"/>
    </xf>
    <xf numFmtId="41" fontId="18" fillId="3" borderId="62" xfId="0" applyNumberFormat="1" applyFont="1" applyFill="1" applyBorder="1" applyAlignment="1">
      <alignment vertical="center"/>
    </xf>
    <xf numFmtId="41" fontId="18" fillId="3" borderId="63" xfId="0" applyNumberFormat="1" applyFont="1" applyFill="1" applyBorder="1" applyAlignment="1">
      <alignment vertical="center"/>
    </xf>
    <xf numFmtId="41" fontId="15" fillId="0" borderId="63" xfId="0" applyNumberFormat="1" applyFont="1" applyBorder="1" applyAlignment="1">
      <alignment vertical="center"/>
    </xf>
    <xf numFmtId="41" fontId="18" fillId="0" borderId="63" xfId="32" applyNumberFormat="1" applyFont="1" applyFill="1" applyBorder="1" applyAlignment="1">
      <alignment vertical="center"/>
    </xf>
    <xf numFmtId="41" fontId="18" fillId="0" borderId="63" xfId="33" applyNumberFormat="1" applyFont="1" applyFill="1" applyBorder="1" applyAlignment="1">
      <alignment vertical="center" wrapText="1"/>
    </xf>
    <xf numFmtId="41" fontId="18" fillId="0" borderId="63" xfId="33" applyNumberFormat="1" applyFont="1" applyBorder="1" applyAlignment="1">
      <alignment vertical="center"/>
    </xf>
    <xf numFmtId="41" fontId="18" fillId="0" borderId="64" xfId="32" applyNumberFormat="1" applyFont="1" applyFill="1" applyBorder="1" applyAlignment="1">
      <alignment vertical="center"/>
    </xf>
    <xf numFmtId="41" fontId="18" fillId="0" borderId="64" xfId="33" applyNumberFormat="1" applyFont="1" applyFill="1" applyBorder="1" applyAlignment="1">
      <alignment vertical="center" wrapText="1"/>
    </xf>
    <xf numFmtId="41" fontId="18" fillId="0" borderId="64" xfId="33" applyNumberFormat="1" applyFont="1" applyBorder="1" applyAlignment="1">
      <alignment vertical="center"/>
    </xf>
    <xf numFmtId="41" fontId="18" fillId="0" borderId="20" xfId="32" applyNumberFormat="1" applyFont="1" applyFill="1" applyBorder="1" applyAlignment="1">
      <alignment vertical="center"/>
    </xf>
    <xf numFmtId="41" fontId="18" fillId="0" borderId="20" xfId="33" applyNumberFormat="1" applyFont="1" applyFill="1" applyBorder="1" applyAlignment="1">
      <alignment vertical="center" wrapText="1"/>
    </xf>
    <xf numFmtId="41" fontId="18" fillId="0" borderId="20" xfId="33" applyNumberFormat="1" applyFont="1" applyBorder="1" applyAlignment="1">
      <alignment vertical="center"/>
    </xf>
    <xf numFmtId="41" fontId="18" fillId="0" borderId="1" xfId="32" applyNumberFormat="1" applyFont="1" applyFill="1" applyBorder="1" applyAlignment="1">
      <alignment vertical="center"/>
    </xf>
    <xf numFmtId="41" fontId="18" fillId="0" borderId="1" xfId="33" applyNumberFormat="1" applyFont="1" applyFill="1" applyBorder="1" applyAlignment="1">
      <alignment vertical="center" wrapText="1"/>
    </xf>
    <xf numFmtId="41" fontId="18" fillId="0" borderId="1" xfId="33" applyNumberFormat="1" applyFont="1" applyBorder="1" applyAlignment="1">
      <alignment vertical="center"/>
    </xf>
    <xf numFmtId="184" fontId="15" fillId="0" borderId="9" xfId="0" applyNumberFormat="1" applyFont="1" applyBorder="1" applyAlignment="1">
      <alignment vertical="center"/>
    </xf>
    <xf numFmtId="184" fontId="18" fillId="0" borderId="9" xfId="41" applyNumberFormat="1" applyFont="1" applyBorder="1" applyAlignment="1">
      <alignment vertical="center" shrinkToFit="1"/>
    </xf>
    <xf numFmtId="183" fontId="15" fillId="0" borderId="9" xfId="0" applyNumberFormat="1" applyFont="1" applyBorder="1" applyAlignment="1">
      <alignment vertical="center"/>
    </xf>
    <xf numFmtId="183" fontId="18" fillId="0" borderId="9" xfId="41" applyNumberFormat="1" applyFont="1" applyBorder="1" applyAlignment="1">
      <alignment shrinkToFit="1"/>
    </xf>
    <xf numFmtId="0" fontId="15" fillId="0" borderId="9" xfId="0" applyFont="1" applyBorder="1" applyAlignment="1">
      <alignment horizontal="right" vertical="center"/>
    </xf>
    <xf numFmtId="0" fontId="18" fillId="2" borderId="29" xfId="0" applyFont="1" applyFill="1" applyBorder="1" applyAlignment="1">
      <alignment horizontal="center" vertical="center" wrapText="1"/>
    </xf>
    <xf numFmtId="41" fontId="18" fillId="3" borderId="65" xfId="0" applyNumberFormat="1" applyFont="1" applyFill="1" applyBorder="1" applyAlignment="1">
      <alignment vertical="center"/>
    </xf>
    <xf numFmtId="0" fontId="18" fillId="2" borderId="31" xfId="0" applyFont="1" applyFill="1" applyBorder="1" applyAlignment="1">
      <alignment horizontal="center" vertical="center" wrapText="1"/>
    </xf>
    <xf numFmtId="41" fontId="18" fillId="3" borderId="66" xfId="0" applyNumberFormat="1" applyFont="1" applyFill="1" applyBorder="1" applyAlignment="1">
      <alignment vertical="center"/>
    </xf>
    <xf numFmtId="41" fontId="18" fillId="0" borderId="66" xfId="33" applyNumberFormat="1" applyFont="1" applyBorder="1" applyAlignment="1">
      <alignment vertical="center"/>
    </xf>
    <xf numFmtId="0" fontId="18" fillId="2" borderId="55" xfId="0" applyFont="1" applyFill="1" applyBorder="1" applyAlignment="1">
      <alignment horizontal="center" vertical="center" wrapText="1"/>
    </xf>
    <xf numFmtId="41" fontId="18" fillId="0" borderId="67" xfId="33" applyNumberFormat="1" applyFont="1" applyBorder="1" applyAlignment="1">
      <alignment vertical="center"/>
    </xf>
    <xf numFmtId="0" fontId="18" fillId="2" borderId="33" xfId="0" applyFont="1" applyFill="1" applyBorder="1" applyAlignment="1">
      <alignment horizontal="center" vertical="center" wrapText="1"/>
    </xf>
    <xf numFmtId="41" fontId="18" fillId="0" borderId="34" xfId="33" applyNumberFormat="1" applyFont="1" applyBorder="1" applyAlignment="1">
      <alignment vertical="center"/>
    </xf>
    <xf numFmtId="0" fontId="18" fillId="2" borderId="25" xfId="0" applyFont="1" applyFill="1" applyBorder="1" applyAlignment="1">
      <alignment horizontal="center" vertical="center" wrapText="1"/>
    </xf>
    <xf numFmtId="41" fontId="18" fillId="0" borderId="35" xfId="33" applyNumberFormat="1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176" fontId="18" fillId="2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37" xfId="0" applyFont="1" applyFill="1" applyBorder="1" applyAlignment="1">
      <alignment vertical="center"/>
    </xf>
    <xf numFmtId="0" fontId="18" fillId="2" borderId="53" xfId="0" applyFont="1" applyFill="1" applyBorder="1" applyAlignment="1">
      <alignment horizontal="center" vertical="center" wrapText="1"/>
    </xf>
    <xf numFmtId="183" fontId="18" fillId="0" borderId="68" xfId="41" applyNumberFormat="1" applyFont="1" applyFill="1" applyBorder="1" applyAlignment="1">
      <alignment shrinkToFit="1"/>
    </xf>
    <xf numFmtId="0" fontId="15" fillId="0" borderId="68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41" fontId="22" fillId="0" borderId="41" xfId="0" applyNumberFormat="1" applyFont="1" applyBorder="1">
      <alignment vertical="center"/>
    </xf>
    <xf numFmtId="41" fontId="22" fillId="0" borderId="42" xfId="0" applyNumberFormat="1" applyFont="1" applyBorder="1">
      <alignment vertical="center"/>
    </xf>
    <xf numFmtId="41" fontId="22" fillId="0" borderId="43" xfId="0" applyNumberFormat="1" applyFont="1" applyBorder="1">
      <alignment vertical="center"/>
    </xf>
    <xf numFmtId="41" fontId="22" fillId="0" borderId="44" xfId="0" applyNumberFormat="1" applyFont="1" applyBorder="1">
      <alignment vertical="center"/>
    </xf>
    <xf numFmtId="41" fontId="22" fillId="2" borderId="45" xfId="0" applyNumberFormat="1" applyFont="1" applyFill="1" applyBorder="1" applyAlignment="1">
      <alignment horizontal="center" vertical="center" wrapText="1"/>
    </xf>
    <xf numFmtId="41" fontId="22" fillId="2" borderId="46" xfId="0" applyNumberFormat="1" applyFont="1" applyFill="1" applyBorder="1" applyAlignment="1">
      <alignment horizontal="center" vertical="center" wrapText="1"/>
    </xf>
    <xf numFmtId="41" fontId="22" fillId="2" borderId="44" xfId="0" applyNumberFormat="1" applyFont="1" applyFill="1" applyBorder="1" applyAlignment="1">
      <alignment horizontal="center" vertical="center" wrapText="1"/>
    </xf>
    <xf numFmtId="41" fontId="22" fillId="0" borderId="45" xfId="0" applyNumberFormat="1" applyFont="1" applyBorder="1">
      <alignment vertical="center"/>
    </xf>
    <xf numFmtId="41" fontId="22" fillId="0" borderId="44" xfId="34" applyNumberFormat="1" applyFont="1" applyFill="1" applyBorder="1" applyAlignment="1">
      <alignment vertical="center"/>
    </xf>
    <xf numFmtId="41" fontId="22" fillId="0" borderId="45" xfId="34" applyNumberFormat="1" applyFont="1" applyFill="1" applyBorder="1" applyAlignment="1">
      <alignment vertical="center"/>
    </xf>
    <xf numFmtId="41" fontId="22" fillId="0" borderId="46" xfId="34" applyNumberFormat="1" applyFont="1" applyFill="1" applyBorder="1" applyAlignment="1">
      <alignment vertical="center"/>
    </xf>
    <xf numFmtId="41" fontId="22" fillId="0" borderId="44" xfId="35" applyNumberFormat="1" applyFont="1" applyBorder="1">
      <alignment vertical="center"/>
    </xf>
    <xf numFmtId="176" fontId="22" fillId="0" borderId="44" xfId="34" applyNumberFormat="1" applyFont="1" applyFill="1" applyBorder="1" applyAlignment="1">
      <alignment horizontal="right" vertical="center"/>
    </xf>
    <xf numFmtId="176" fontId="22" fillId="0" borderId="45" xfId="34" applyNumberFormat="1" applyFont="1" applyFill="1" applyBorder="1" applyAlignment="1">
      <alignment horizontal="right" vertical="center"/>
    </xf>
    <xf numFmtId="41" fontId="25" fillId="0" borderId="44" xfId="36" applyNumberFormat="1" applyFont="1" applyFill="1" applyBorder="1" applyAlignment="1">
      <alignment vertical="center"/>
    </xf>
    <xf numFmtId="41" fontId="25" fillId="0" borderId="45" xfId="36" applyNumberFormat="1" applyFont="1" applyFill="1" applyBorder="1" applyAlignment="1">
      <alignment vertical="center"/>
    </xf>
    <xf numFmtId="41" fontId="25" fillId="0" borderId="46" xfId="36" applyNumberFormat="1" applyFont="1" applyFill="1" applyBorder="1" applyAlignment="1">
      <alignment vertical="center"/>
    </xf>
    <xf numFmtId="41" fontId="25" fillId="0" borderId="44" xfId="35" applyNumberFormat="1" applyFont="1" applyBorder="1">
      <alignment vertical="center"/>
    </xf>
    <xf numFmtId="176" fontId="25" fillId="0" borderId="44" xfId="36" applyNumberFormat="1" applyFont="1" applyFill="1" applyBorder="1" applyAlignment="1">
      <alignment horizontal="right" vertical="center"/>
    </xf>
    <xf numFmtId="176" fontId="25" fillId="0" borderId="45" xfId="36" applyNumberFormat="1" applyFont="1" applyFill="1" applyBorder="1" applyAlignment="1">
      <alignment horizontal="right" vertical="center"/>
    </xf>
    <xf numFmtId="41" fontId="22" fillId="0" borderId="70" xfId="0" applyNumberFormat="1" applyFont="1" applyBorder="1" applyAlignment="1">
      <alignment horizontal="right" vertical="center" shrinkToFit="1"/>
    </xf>
    <xf numFmtId="41" fontId="22" fillId="0" borderId="69" xfId="0" applyNumberFormat="1" applyFont="1" applyBorder="1" applyAlignment="1">
      <alignment horizontal="right" vertical="center" shrinkToFit="1"/>
    </xf>
    <xf numFmtId="41" fontId="22" fillId="0" borderId="71" xfId="0" applyNumberFormat="1" applyFont="1" applyBorder="1" applyAlignment="1">
      <alignment horizontal="right" vertical="center" shrinkToFit="1"/>
    </xf>
    <xf numFmtId="41" fontId="22" fillId="0" borderId="5" xfId="0" applyNumberFormat="1" applyFont="1" applyBorder="1" applyAlignment="1">
      <alignment horizontal="right" vertical="center" shrinkToFit="1"/>
    </xf>
    <xf numFmtId="41" fontId="22" fillId="0" borderId="7" xfId="0" applyNumberFormat="1" applyFont="1" applyBorder="1" applyAlignment="1">
      <alignment horizontal="right" vertical="center" shrinkToFit="1"/>
    </xf>
    <xf numFmtId="41" fontId="22" fillId="0" borderId="6" xfId="0" applyNumberFormat="1" applyFont="1" applyBorder="1" applyAlignment="1">
      <alignment horizontal="right" vertical="center" shrinkToFit="1"/>
    </xf>
    <xf numFmtId="41" fontId="22" fillId="0" borderId="73" xfId="0" applyNumberFormat="1" applyFont="1" applyBorder="1" applyAlignment="1">
      <alignment horizontal="right" vertical="center" shrinkToFit="1"/>
    </xf>
    <xf numFmtId="41" fontId="22" fillId="0" borderId="73" xfId="0" applyNumberFormat="1" applyFont="1" applyBorder="1" applyAlignment="1">
      <alignment horizontal="right" vertical="top" shrinkToFit="1"/>
    </xf>
    <xf numFmtId="41" fontId="22" fillId="0" borderId="75" xfId="0" applyNumberFormat="1" applyFont="1" applyBorder="1" applyAlignment="1">
      <alignment horizontal="right" vertical="center" shrinkToFit="1"/>
    </xf>
    <xf numFmtId="41" fontId="22" fillId="0" borderId="45" xfId="35" applyNumberFormat="1" applyFont="1" applyFill="1" applyBorder="1" applyAlignment="1">
      <alignment horizontal="center" vertical="center" wrapText="1"/>
    </xf>
    <xf numFmtId="41" fontId="22" fillId="0" borderId="46" xfId="35" applyNumberFormat="1" applyFont="1" applyFill="1" applyBorder="1" applyAlignment="1">
      <alignment horizontal="center" vertical="center" wrapText="1"/>
    </xf>
    <xf numFmtId="41" fontId="22" fillId="0" borderId="44" xfId="35" applyNumberFormat="1" applyFont="1" applyBorder="1" applyAlignment="1">
      <alignment horizontal="center" vertical="center"/>
    </xf>
    <xf numFmtId="41" fontId="25" fillId="0" borderId="45" xfId="35" applyNumberFormat="1" applyFont="1" applyFill="1" applyBorder="1" applyAlignment="1">
      <alignment horizontal="center" vertical="center" wrapText="1"/>
    </xf>
    <xf numFmtId="41" fontId="25" fillId="0" borderId="46" xfId="35" applyNumberFormat="1" applyFont="1" applyFill="1" applyBorder="1" applyAlignment="1">
      <alignment horizontal="center" vertical="center" wrapText="1"/>
    </xf>
    <xf numFmtId="41" fontId="25" fillId="0" borderId="44" xfId="35" applyNumberFormat="1" applyFont="1" applyBorder="1" applyAlignment="1">
      <alignment horizontal="center" vertical="center"/>
    </xf>
    <xf numFmtId="41" fontId="22" fillId="0" borderId="60" xfId="0" applyNumberFormat="1" applyFont="1" applyBorder="1" applyAlignment="1">
      <alignment horizontal="right" vertical="center" shrinkToFit="1"/>
    </xf>
    <xf numFmtId="41" fontId="22" fillId="0" borderId="60" xfId="0" applyNumberFormat="1" applyFont="1" applyBorder="1" applyAlignment="1">
      <alignment horizontal="right" vertical="top" shrinkToFit="1"/>
    </xf>
    <xf numFmtId="41" fontId="22" fillId="0" borderId="61" xfId="0" applyNumberFormat="1" applyFont="1" applyBorder="1" applyAlignment="1">
      <alignment horizontal="right" vertical="center" shrinkToFit="1"/>
    </xf>
    <xf numFmtId="0" fontId="22" fillId="2" borderId="0" xfId="0" applyFont="1" applyFill="1" applyBorder="1" applyAlignment="1">
      <alignment vertical="center"/>
    </xf>
    <xf numFmtId="0" fontId="22" fillId="2" borderId="29" xfId="0" applyFont="1" applyFill="1" applyBorder="1" applyAlignment="1">
      <alignment horizontal="center" vertical="center" wrapText="1"/>
    </xf>
    <xf numFmtId="41" fontId="22" fillId="0" borderId="76" xfId="0" applyNumberFormat="1" applyFont="1" applyBorder="1">
      <alignment vertical="center"/>
    </xf>
    <xf numFmtId="0" fontId="22" fillId="2" borderId="31" xfId="0" applyFont="1" applyFill="1" applyBorder="1" applyAlignment="1">
      <alignment horizontal="center" vertical="center" wrapText="1"/>
    </xf>
    <xf numFmtId="41" fontId="22" fillId="0" borderId="77" xfId="0" applyNumberFormat="1" applyFont="1" applyBorder="1">
      <alignment vertical="center"/>
    </xf>
    <xf numFmtId="176" fontId="22" fillId="0" borderId="77" xfId="34" applyNumberFormat="1" applyFont="1" applyFill="1" applyBorder="1" applyAlignment="1">
      <alignment horizontal="right" vertical="center"/>
    </xf>
    <xf numFmtId="0" fontId="25" fillId="2" borderId="31" xfId="0" applyFont="1" applyFill="1" applyBorder="1" applyAlignment="1">
      <alignment horizontal="center" vertical="center" wrapText="1"/>
    </xf>
    <xf numFmtId="176" fontId="25" fillId="0" borderId="77" xfId="36" applyNumberFormat="1" applyFont="1" applyFill="1" applyBorder="1" applyAlignment="1">
      <alignment horizontal="right" vertical="center"/>
    </xf>
    <xf numFmtId="0" fontId="25" fillId="2" borderId="55" xfId="0" applyFont="1" applyFill="1" applyBorder="1" applyAlignment="1">
      <alignment horizontal="center" vertical="center" wrapText="1"/>
    </xf>
    <xf numFmtId="41" fontId="22" fillId="0" borderId="78" xfId="0" applyNumberFormat="1" applyFont="1" applyBorder="1" applyAlignment="1">
      <alignment horizontal="right" vertical="center" shrinkToFit="1"/>
    </xf>
    <xf numFmtId="0" fontId="25" fillId="2" borderId="25" xfId="0" applyFont="1" applyFill="1" applyBorder="1" applyAlignment="1">
      <alignment horizontal="center" vertical="center" wrapText="1"/>
    </xf>
    <xf numFmtId="41" fontId="22" fillId="0" borderId="52" xfId="0" applyNumberFormat="1" applyFont="1" applyBorder="1" applyAlignment="1">
      <alignment horizontal="right" vertical="center" shrinkToFit="1"/>
    </xf>
    <xf numFmtId="41" fontId="22" fillId="0" borderId="79" xfId="0" applyNumberFormat="1" applyFont="1" applyBorder="1" applyAlignment="1">
      <alignment horizontal="right" vertical="center" shrinkToFit="1"/>
    </xf>
    <xf numFmtId="41" fontId="22" fillId="0" borderId="79" xfId="0" applyNumberFormat="1" applyFont="1" applyBorder="1" applyAlignment="1">
      <alignment horizontal="right" vertical="top" shrinkToFit="1"/>
    </xf>
    <xf numFmtId="41" fontId="22" fillId="0" borderId="80" xfId="0" applyNumberFormat="1" applyFont="1" applyBorder="1" applyAlignment="1">
      <alignment horizontal="right" vertical="center" shrinkToFit="1"/>
    </xf>
    <xf numFmtId="0" fontId="22" fillId="2" borderId="37" xfId="0" applyFont="1" applyFill="1" applyBorder="1" applyAlignment="1">
      <alignment vertical="center"/>
    </xf>
    <xf numFmtId="0" fontId="25" fillId="0" borderId="39" xfId="0" applyFont="1" applyBorder="1">
      <alignment vertical="center"/>
    </xf>
    <xf numFmtId="0" fontId="25" fillId="0" borderId="40" xfId="0" applyFont="1" applyBorder="1">
      <alignment vertical="center"/>
    </xf>
    <xf numFmtId="0" fontId="25" fillId="2" borderId="81" xfId="0" applyFont="1" applyFill="1" applyBorder="1" applyAlignment="1">
      <alignment horizontal="center" vertical="center" wrapText="1"/>
    </xf>
    <xf numFmtId="0" fontId="25" fillId="2" borderId="82" xfId="0" applyFont="1" applyFill="1" applyBorder="1" applyAlignment="1">
      <alignment horizontal="center" vertical="center" wrapText="1"/>
    </xf>
    <xf numFmtId="41" fontId="22" fillId="0" borderId="72" xfId="0" applyNumberFormat="1" applyFont="1" applyBorder="1" applyAlignment="1">
      <alignment horizontal="right" vertical="center" shrinkToFit="1"/>
    </xf>
    <xf numFmtId="41" fontId="22" fillId="0" borderId="72" xfId="0" applyNumberFormat="1" applyFont="1" applyBorder="1" applyAlignment="1">
      <alignment horizontal="right" vertical="top" shrinkToFit="1"/>
    </xf>
    <xf numFmtId="41" fontId="22" fillId="0" borderId="74" xfId="0" applyNumberFormat="1" applyFont="1" applyBorder="1" applyAlignment="1">
      <alignment horizontal="right" vertical="center" shrinkToFit="1"/>
    </xf>
    <xf numFmtId="41" fontId="22" fillId="0" borderId="16" xfId="0" applyNumberFormat="1" applyFont="1" applyBorder="1" applyAlignment="1">
      <alignment horizontal="right" vertical="center" shrinkToFit="1"/>
    </xf>
    <xf numFmtId="41" fontId="22" fillId="0" borderId="16" xfId="0" applyNumberFormat="1" applyFont="1" applyBorder="1" applyAlignment="1">
      <alignment horizontal="right" vertical="top" shrinkToFit="1"/>
    </xf>
    <xf numFmtId="41" fontId="22" fillId="0" borderId="17" xfId="0" applyNumberFormat="1" applyFont="1" applyBorder="1" applyAlignment="1">
      <alignment horizontal="right" vertical="center" shrinkToFit="1"/>
    </xf>
    <xf numFmtId="41" fontId="22" fillId="0" borderId="83" xfId="0" applyNumberFormat="1" applyFont="1" applyBorder="1" applyAlignment="1">
      <alignment horizontal="right" vertical="center" shrinkToFit="1"/>
    </xf>
    <xf numFmtId="41" fontId="22" fillId="0" borderId="83" xfId="0" applyNumberFormat="1" applyFont="1" applyBorder="1" applyAlignment="1">
      <alignment horizontal="right" vertical="top" shrinkToFit="1"/>
    </xf>
    <xf numFmtId="41" fontId="22" fillId="0" borderId="84" xfId="0" applyNumberFormat="1" applyFont="1" applyBorder="1" applyAlignment="1">
      <alignment horizontal="right" vertical="center" shrinkToFit="1"/>
    </xf>
    <xf numFmtId="0" fontId="25" fillId="2" borderId="85" xfId="0" applyFont="1" applyFill="1" applyBorder="1" applyAlignment="1">
      <alignment horizontal="center" vertical="center" wrapText="1"/>
    </xf>
    <xf numFmtId="41" fontId="22" fillId="0" borderId="86" xfId="0" applyNumberFormat="1" applyFont="1" applyBorder="1" applyAlignment="1">
      <alignment horizontal="right" vertical="center" shrinkToFit="1"/>
    </xf>
    <xf numFmtId="41" fontId="22" fillId="0" borderId="87" xfId="0" applyNumberFormat="1" applyFont="1" applyBorder="1" applyAlignment="1">
      <alignment horizontal="right" vertical="center" shrinkToFit="1"/>
    </xf>
    <xf numFmtId="41" fontId="22" fillId="0" borderId="59" xfId="0" applyNumberFormat="1" applyFont="1" applyBorder="1" applyAlignment="1">
      <alignment horizontal="right" vertical="center" shrinkToFit="1"/>
    </xf>
    <xf numFmtId="41" fontId="22" fillId="0" borderId="88" xfId="0" applyNumberFormat="1" applyFont="1" applyBorder="1" applyAlignment="1">
      <alignment horizontal="right" vertical="center" shrinkToFit="1"/>
    </xf>
    <xf numFmtId="41" fontId="22" fillId="0" borderId="89" xfId="0" applyNumberFormat="1" applyFont="1" applyBorder="1" applyAlignment="1">
      <alignment horizontal="right" vertical="center" shrinkToFit="1"/>
    </xf>
    <xf numFmtId="41" fontId="22" fillId="0" borderId="90" xfId="0" applyNumberFormat="1" applyFont="1" applyBorder="1" applyAlignment="1">
      <alignment horizontal="right" vertical="center" shrinkToFit="1"/>
    </xf>
    <xf numFmtId="0" fontId="18" fillId="4" borderId="21" xfId="0" applyFont="1" applyFill="1" applyBorder="1" applyAlignment="1">
      <alignment horizontal="left" vertical="center"/>
    </xf>
    <xf numFmtId="176" fontId="18" fillId="4" borderId="22" xfId="0" applyNumberFormat="1" applyFont="1" applyFill="1" applyBorder="1" applyAlignment="1">
      <alignment vertical="center"/>
    </xf>
    <xf numFmtId="0" fontId="18" fillId="4" borderId="22" xfId="0" applyFont="1" applyFill="1" applyBorder="1" applyAlignment="1">
      <alignment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35" xfId="0" applyFont="1" applyFill="1" applyBorder="1" applyAlignment="1">
      <alignment horizontal="center" vertical="center" wrapText="1"/>
    </xf>
    <xf numFmtId="184" fontId="29" fillId="0" borderId="39" xfId="0" applyNumberFormat="1" applyFont="1" applyBorder="1">
      <alignment vertical="center"/>
    </xf>
    <xf numFmtId="183" fontId="29" fillId="0" borderId="39" xfId="0" applyNumberFormat="1" applyFont="1" applyBorder="1">
      <alignment vertical="center"/>
    </xf>
    <xf numFmtId="183" fontId="29" fillId="0" borderId="40" xfId="0" applyNumberFormat="1" applyFont="1" applyBorder="1">
      <alignment vertical="center"/>
    </xf>
    <xf numFmtId="0" fontId="30" fillId="2" borderId="38" xfId="0" applyFont="1" applyFill="1" applyBorder="1" applyAlignment="1">
      <alignment horizontal="left" vertical="center"/>
    </xf>
    <xf numFmtId="0" fontId="31" fillId="2" borderId="36" xfId="0" applyFont="1" applyFill="1" applyBorder="1" applyAlignment="1">
      <alignment horizontal="left" vertical="center"/>
    </xf>
    <xf numFmtId="182" fontId="31" fillId="0" borderId="11" xfId="0" applyNumberFormat="1" applyFont="1" applyBorder="1" applyAlignment="1">
      <alignment horizontal="right" vertical="center" shrinkToFit="1"/>
    </xf>
    <xf numFmtId="178" fontId="31" fillId="2" borderId="0" xfId="2" applyNumberFormat="1" applyFont="1" applyFill="1" applyBorder="1" applyAlignment="1">
      <alignment vertical="center"/>
    </xf>
    <xf numFmtId="176" fontId="31" fillId="2" borderId="0" xfId="0" applyNumberFormat="1" applyFont="1" applyFill="1" applyBorder="1" applyAlignment="1">
      <alignment vertical="center"/>
    </xf>
    <xf numFmtId="176" fontId="32" fillId="2" borderId="0" xfId="0" applyNumberFormat="1" applyFont="1" applyFill="1" applyBorder="1" applyAlignment="1">
      <alignment vertical="center"/>
    </xf>
    <xf numFmtId="41" fontId="31" fillId="2" borderId="0" xfId="1" applyNumberFormat="1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177" fontId="18" fillId="2" borderId="91" xfId="0" applyNumberFormat="1" applyFont="1" applyFill="1" applyBorder="1" applyAlignment="1">
      <alignment horizontal="center" vertical="center" wrapText="1"/>
    </xf>
    <xf numFmtId="41" fontId="18" fillId="0" borderId="11" xfId="0" applyNumberFormat="1" applyFont="1" applyBorder="1">
      <alignment vertical="center"/>
    </xf>
    <xf numFmtId="41" fontId="18" fillId="0" borderId="0" xfId="0" applyNumberFormat="1" applyFont="1" applyBorder="1">
      <alignment vertical="center"/>
    </xf>
    <xf numFmtId="41" fontId="18" fillId="0" borderId="37" xfId="0" applyNumberFormat="1" applyFont="1" applyBorder="1">
      <alignment vertical="center"/>
    </xf>
    <xf numFmtId="177" fontId="18" fillId="2" borderId="92" xfId="0" applyNumberFormat="1" applyFont="1" applyFill="1" applyBorder="1" applyAlignment="1">
      <alignment horizontal="center" vertical="center" wrapText="1"/>
    </xf>
    <xf numFmtId="41" fontId="15" fillId="0" borderId="10" xfId="0" applyNumberFormat="1" applyFont="1" applyBorder="1">
      <alignment vertical="center"/>
    </xf>
    <xf numFmtId="41" fontId="15" fillId="0" borderId="13" xfId="0" applyNumberFormat="1" applyFont="1" applyBorder="1">
      <alignment vertical="center"/>
    </xf>
    <xf numFmtId="41" fontId="15" fillId="0" borderId="58" xfId="0" applyNumberFormat="1" applyFont="1" applyBorder="1">
      <alignment vertical="center"/>
    </xf>
    <xf numFmtId="41" fontId="15" fillId="0" borderId="7" xfId="0" applyNumberFormat="1" applyFont="1" applyBorder="1">
      <alignment vertical="center"/>
    </xf>
    <xf numFmtId="41" fontId="15" fillId="0" borderId="52" xfId="0" applyNumberFormat="1" applyFont="1" applyBorder="1">
      <alignment vertical="center"/>
    </xf>
    <xf numFmtId="0" fontId="18" fillId="2" borderId="93" xfId="0" applyFont="1" applyFill="1" applyBorder="1" applyAlignment="1">
      <alignment vertical="center" wrapText="1"/>
    </xf>
    <xf numFmtId="41" fontId="15" fillId="0" borderId="0" xfId="0" applyNumberFormat="1" applyFont="1" applyBorder="1">
      <alignment vertical="center"/>
    </xf>
    <xf numFmtId="41" fontId="15" fillId="0" borderId="37" xfId="0" applyNumberFormat="1" applyFont="1" applyBorder="1">
      <alignment vertical="center"/>
    </xf>
    <xf numFmtId="0" fontId="18" fillId="3" borderId="91" xfId="0" applyFont="1" applyFill="1" applyBorder="1" applyAlignment="1">
      <alignment horizontal="center" vertical="center" wrapText="1"/>
    </xf>
    <xf numFmtId="41" fontId="15" fillId="0" borderId="11" xfId="0" applyNumberFormat="1" applyFont="1" applyBorder="1">
      <alignment vertical="center"/>
    </xf>
    <xf numFmtId="0" fontId="18" fillId="3" borderId="92" xfId="0" applyFont="1" applyFill="1" applyBorder="1" applyAlignment="1">
      <alignment horizontal="center" vertical="center" wrapText="1"/>
    </xf>
    <xf numFmtId="41" fontId="18" fillId="0" borderId="13" xfId="0" applyNumberFormat="1" applyFont="1" applyBorder="1">
      <alignment vertical="center"/>
    </xf>
    <xf numFmtId="41" fontId="18" fillId="0" borderId="58" xfId="0" applyNumberFormat="1" applyFont="1" applyBorder="1">
      <alignment vertical="center"/>
    </xf>
    <xf numFmtId="0" fontId="18" fillId="2" borderId="40" xfId="0" applyFont="1" applyFill="1" applyBorder="1" applyAlignment="1">
      <alignment vertical="center" wrapText="1"/>
    </xf>
    <xf numFmtId="41" fontId="18" fillId="0" borderId="14" xfId="31" applyFont="1" applyFill="1" applyBorder="1" applyAlignment="1">
      <alignment horizontal="center" vertical="center" shrinkToFit="1"/>
    </xf>
    <xf numFmtId="41" fontId="18" fillId="0" borderId="15" xfId="31" applyFont="1" applyFill="1" applyBorder="1" applyAlignment="1">
      <alignment horizontal="center" vertical="center" shrinkToFit="1"/>
    </xf>
    <xf numFmtId="41" fontId="31" fillId="2" borderId="21" xfId="1" applyFont="1" applyFill="1" applyBorder="1" applyAlignment="1">
      <alignment horizontal="left" vertical="center"/>
    </xf>
    <xf numFmtId="41" fontId="22" fillId="2" borderId="22" xfId="1" applyFont="1" applyFill="1" applyBorder="1" applyAlignment="1">
      <alignment vertical="center"/>
    </xf>
    <xf numFmtId="0" fontId="34" fillId="0" borderId="38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0" fillId="2" borderId="39" xfId="0" applyFont="1" applyFill="1" applyBorder="1" applyAlignment="1">
      <alignment horizontal="left" vertical="center" wrapText="1"/>
    </xf>
    <xf numFmtId="0" fontId="30" fillId="2" borderId="39" xfId="0" applyFont="1" applyFill="1" applyBorder="1" applyAlignment="1">
      <alignment vertical="center" wrapText="1"/>
    </xf>
    <xf numFmtId="41" fontId="22" fillId="0" borderId="94" xfId="0" applyNumberFormat="1" applyFont="1" applyBorder="1">
      <alignment vertical="center"/>
    </xf>
    <xf numFmtId="41" fontId="22" fillId="0" borderId="95" xfId="0" applyNumberFormat="1" applyFont="1" applyBorder="1">
      <alignment vertical="center"/>
    </xf>
    <xf numFmtId="41" fontId="22" fillId="3" borderId="95" xfId="37" applyNumberFormat="1" applyFont="1" applyFill="1" applyBorder="1" applyAlignment="1">
      <alignment vertical="center"/>
    </xf>
    <xf numFmtId="41" fontId="22" fillId="0" borderId="96" xfId="0" applyNumberFormat="1" applyFont="1" applyBorder="1">
      <alignment vertical="center"/>
    </xf>
    <xf numFmtId="41" fontId="22" fillId="0" borderId="97" xfId="0" applyNumberFormat="1" applyFont="1" applyBorder="1">
      <alignment vertical="center"/>
    </xf>
    <xf numFmtId="41" fontId="22" fillId="0" borderId="96" xfId="38" applyNumberFormat="1" applyFont="1" applyFill="1" applyBorder="1" applyAlignment="1">
      <alignment horizontal="center" vertical="center" wrapText="1"/>
    </xf>
    <xf numFmtId="41" fontId="22" fillId="0" borderId="97" xfId="38" applyNumberFormat="1" applyFont="1" applyFill="1" applyBorder="1" applyAlignment="1">
      <alignment horizontal="center" vertical="center" wrapText="1"/>
    </xf>
    <xf numFmtId="41" fontId="22" fillId="0" borderId="98" xfId="38" applyNumberFormat="1" applyFont="1" applyFill="1" applyBorder="1" applyAlignment="1">
      <alignment horizontal="center" vertical="center" wrapText="1"/>
    </xf>
    <xf numFmtId="41" fontId="22" fillId="0" borderId="99" xfId="38" applyNumberFormat="1" applyFont="1" applyFill="1" applyBorder="1" applyAlignment="1">
      <alignment horizontal="center" vertical="center" wrapText="1"/>
    </xf>
    <xf numFmtId="41" fontId="22" fillId="0" borderId="10" xfId="38" applyNumberFormat="1" applyFont="1" applyFill="1" applyBorder="1" applyAlignment="1">
      <alignment horizontal="center" vertical="center" wrapText="1"/>
    </xf>
    <xf numFmtId="41" fontId="22" fillId="0" borderId="13" xfId="38" applyNumberFormat="1" applyFont="1" applyFill="1" applyBorder="1" applyAlignment="1">
      <alignment horizontal="center" vertical="center" wrapText="1"/>
    </xf>
    <xf numFmtId="0" fontId="33" fillId="0" borderId="3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33" fillId="0" borderId="38" xfId="0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33" fillId="0" borderId="37" xfId="0" applyFont="1" applyFill="1" applyBorder="1" applyAlignment="1">
      <alignment horizontal="right" vertical="center"/>
    </xf>
    <xf numFmtId="0" fontId="13" fillId="3" borderId="0" xfId="0" applyFont="1" applyFill="1" applyBorder="1" applyAlignment="1"/>
    <xf numFmtId="41" fontId="4" fillId="3" borderId="21" xfId="37" applyFont="1" applyFill="1" applyBorder="1" applyAlignment="1">
      <alignment horizontal="left" vertical="top"/>
    </xf>
    <xf numFmtId="41" fontId="4" fillId="3" borderId="22" xfId="37" applyFont="1" applyFill="1" applyBorder="1"/>
    <xf numFmtId="0" fontId="22" fillId="3" borderId="29" xfId="0" applyFont="1" applyFill="1" applyBorder="1" applyAlignment="1">
      <alignment horizontal="center" vertical="center"/>
    </xf>
    <xf numFmtId="41" fontId="22" fillId="3" borderId="100" xfId="37" applyNumberFormat="1" applyFont="1" applyFill="1" applyBorder="1" applyAlignment="1">
      <alignment vertical="center"/>
    </xf>
    <xf numFmtId="0" fontId="22" fillId="3" borderId="31" xfId="0" applyNumberFormat="1" applyFont="1" applyFill="1" applyBorder="1" applyAlignment="1">
      <alignment horizontal="center" vertical="center"/>
    </xf>
    <xf numFmtId="41" fontId="22" fillId="0" borderId="101" xfId="0" applyNumberFormat="1" applyFont="1" applyBorder="1">
      <alignment vertical="center"/>
    </xf>
    <xf numFmtId="41" fontId="22" fillId="0" borderId="101" xfId="38" applyNumberFormat="1" applyFont="1" applyFill="1" applyBorder="1" applyAlignment="1">
      <alignment horizontal="center" vertical="center" wrapText="1"/>
    </xf>
    <xf numFmtId="0" fontId="22" fillId="3" borderId="33" xfId="0" applyNumberFormat="1" applyFont="1" applyFill="1" applyBorder="1" applyAlignment="1">
      <alignment horizontal="center" vertical="center"/>
    </xf>
    <xf numFmtId="41" fontId="22" fillId="0" borderId="102" xfId="38" applyNumberFormat="1" applyFont="1" applyFill="1" applyBorder="1" applyAlignment="1">
      <alignment horizontal="center" vertical="center" wrapText="1"/>
    </xf>
    <xf numFmtId="0" fontId="22" fillId="3" borderId="92" xfId="0" applyNumberFormat="1" applyFont="1" applyFill="1" applyBorder="1" applyAlignment="1">
      <alignment horizontal="center" vertical="center"/>
    </xf>
    <xf numFmtId="41" fontId="22" fillId="0" borderId="58" xfId="38" applyNumberFormat="1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right" vertical="center"/>
    </xf>
    <xf numFmtId="41" fontId="4" fillId="3" borderId="47" xfId="37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3" fillId="3" borderId="0" xfId="0" applyFont="1" applyFill="1" applyAlignment="1"/>
    <xf numFmtId="41" fontId="4" fillId="0" borderId="7" xfId="39" applyNumberFormat="1" applyFont="1" applyFill="1" applyBorder="1" applyAlignment="1">
      <alignment horizontal="center" vertical="center"/>
    </xf>
    <xf numFmtId="41" fontId="4" fillId="0" borderId="7" xfId="40" applyNumberFormat="1" applyFont="1" applyFill="1" applyBorder="1" applyAlignment="1">
      <alignment horizontal="center" vertical="center"/>
    </xf>
    <xf numFmtId="41" fontId="4" fillId="0" borderId="7" xfId="39" applyNumberFormat="1" applyFont="1" applyFill="1" applyBorder="1" applyAlignment="1">
      <alignment horizontal="center" vertical="center" wrapText="1"/>
    </xf>
    <xf numFmtId="0" fontId="35" fillId="0" borderId="21" xfId="0" applyFont="1" applyBorder="1">
      <alignment vertical="center"/>
    </xf>
    <xf numFmtId="0" fontId="35" fillId="0" borderId="22" xfId="0" applyFont="1" applyBorder="1">
      <alignment vertical="center"/>
    </xf>
    <xf numFmtId="0" fontId="0" fillId="0" borderId="25" xfId="0" applyBorder="1" applyAlignment="1">
      <alignment horizontal="center" vertical="center"/>
    </xf>
    <xf numFmtId="41" fontId="4" fillId="0" borderId="52" xfId="39" applyNumberFormat="1" applyFont="1" applyFill="1" applyBorder="1" applyAlignment="1">
      <alignment horizontal="center" vertical="center" wrapText="1"/>
    </xf>
    <xf numFmtId="0" fontId="33" fillId="3" borderId="38" xfId="0" applyFont="1" applyFill="1" applyBorder="1" applyAlignment="1">
      <alignment vertical="center"/>
    </xf>
    <xf numFmtId="0" fontId="33" fillId="3" borderId="39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4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1" fontId="4" fillId="0" borderId="105" xfId="39" applyNumberFormat="1" applyFont="1" applyFill="1" applyBorder="1" applyAlignment="1">
      <alignment horizontal="center" vertical="center"/>
    </xf>
    <xf numFmtId="41" fontId="4" fillId="0" borderId="106" xfId="40" applyNumberFormat="1" applyFont="1" applyFill="1" applyBorder="1" applyAlignment="1">
      <alignment horizontal="center" vertical="center"/>
    </xf>
    <xf numFmtId="41" fontId="4" fillId="0" borderId="106" xfId="39" applyNumberFormat="1" applyFont="1" applyFill="1" applyBorder="1" applyAlignment="1">
      <alignment horizontal="center" vertical="center"/>
    </xf>
    <xf numFmtId="41" fontId="4" fillId="0" borderId="106" xfId="39" applyNumberFormat="1" applyFont="1" applyFill="1" applyBorder="1" applyAlignment="1">
      <alignment horizontal="center" vertical="center" wrapText="1"/>
    </xf>
    <xf numFmtId="41" fontId="4" fillId="0" borderId="107" xfId="39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41" fontId="4" fillId="0" borderId="98" xfId="39" applyNumberFormat="1" applyFont="1" applyFill="1" applyBorder="1" applyAlignment="1">
      <alignment horizontal="center" vertical="center"/>
    </xf>
    <xf numFmtId="41" fontId="4" fillId="0" borderId="99" xfId="40" applyNumberFormat="1" applyFont="1" applyFill="1" applyBorder="1" applyAlignment="1">
      <alignment horizontal="center" vertical="center"/>
    </xf>
    <xf numFmtId="41" fontId="4" fillId="0" borderId="99" xfId="39" applyNumberFormat="1" applyFont="1" applyFill="1" applyBorder="1" applyAlignment="1">
      <alignment horizontal="center" vertical="center"/>
    </xf>
    <xf numFmtId="41" fontId="4" fillId="0" borderId="99" xfId="39" applyNumberFormat="1" applyFont="1" applyFill="1" applyBorder="1" applyAlignment="1">
      <alignment horizontal="center" vertical="center" wrapText="1"/>
    </xf>
    <xf numFmtId="41" fontId="4" fillId="0" borderId="102" xfId="39" applyNumberFormat="1" applyFont="1" applyFill="1" applyBorder="1" applyAlignment="1">
      <alignment horizontal="center" vertical="center" wrapText="1"/>
    </xf>
    <xf numFmtId="41" fontId="4" fillId="3" borderId="108" xfId="0" applyNumberFormat="1" applyFont="1" applyFill="1" applyBorder="1" applyAlignment="1">
      <alignment horizontal="right"/>
    </xf>
    <xf numFmtId="41" fontId="4" fillId="3" borderId="109" xfId="0" applyNumberFormat="1" applyFont="1" applyFill="1" applyBorder="1" applyAlignment="1">
      <alignment horizontal="right"/>
    </xf>
    <xf numFmtId="41" fontId="4" fillId="3" borderId="110" xfId="0" applyNumberFormat="1" applyFont="1" applyFill="1" applyBorder="1" applyAlignment="1">
      <alignment horizontal="right"/>
    </xf>
    <xf numFmtId="41" fontId="0" fillId="0" borderId="16" xfId="0" applyNumberFormat="1" applyBorder="1">
      <alignment vertical="center"/>
    </xf>
    <xf numFmtId="41" fontId="0" fillId="0" borderId="73" xfId="0" applyNumberFormat="1" applyBorder="1">
      <alignment vertical="center"/>
    </xf>
    <xf numFmtId="41" fontId="0" fillId="0" borderId="79" xfId="0" applyNumberFormat="1" applyBorder="1">
      <alignment vertical="center"/>
    </xf>
    <xf numFmtId="41" fontId="4" fillId="0" borderId="16" xfId="39" applyNumberFormat="1" applyFont="1" applyFill="1" applyBorder="1" applyAlignment="1">
      <alignment horizontal="center" vertical="center"/>
    </xf>
    <xf numFmtId="41" fontId="4" fillId="0" borderId="73" xfId="40" applyNumberFormat="1" applyFont="1" applyFill="1" applyBorder="1" applyAlignment="1">
      <alignment horizontal="center" vertical="center"/>
    </xf>
    <xf numFmtId="41" fontId="4" fillId="0" borderId="73" xfId="39" applyNumberFormat="1" applyFont="1" applyFill="1" applyBorder="1" applyAlignment="1">
      <alignment horizontal="center" vertical="center"/>
    </xf>
    <xf numFmtId="41" fontId="4" fillId="0" borderId="73" xfId="39" applyNumberFormat="1" applyFont="1" applyFill="1" applyBorder="1" applyAlignment="1">
      <alignment horizontal="center" vertical="center" wrapText="1"/>
    </xf>
    <xf numFmtId="41" fontId="4" fillId="0" borderId="79" xfId="39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33" fillId="0" borderId="21" xfId="0" applyFont="1" applyFill="1" applyBorder="1" applyAlignment="1">
      <alignment vertical="center"/>
    </xf>
    <xf numFmtId="0" fontId="33" fillId="0" borderId="22" xfId="0" applyFont="1" applyFill="1" applyBorder="1" applyAlignment="1">
      <alignment vertical="center"/>
    </xf>
    <xf numFmtId="0" fontId="33" fillId="0" borderId="47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7" fillId="0" borderId="39" xfId="0" applyFont="1" applyBorder="1">
      <alignment vertical="center"/>
    </xf>
    <xf numFmtId="0" fontId="18" fillId="0" borderId="1" xfId="43" applyNumberFormat="1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36" fillId="0" borderId="38" xfId="0" applyFont="1" applyBorder="1">
      <alignment vertical="center"/>
    </xf>
    <xf numFmtId="0" fontId="36" fillId="0" borderId="39" xfId="0" applyFont="1" applyBorder="1">
      <alignment vertical="center"/>
    </xf>
    <xf numFmtId="41" fontId="15" fillId="0" borderId="112" xfId="0" applyNumberFormat="1" applyFont="1" applyBorder="1">
      <alignment vertical="center"/>
    </xf>
    <xf numFmtId="41" fontId="15" fillId="0" borderId="105" xfId="0" applyNumberFormat="1" applyFont="1" applyBorder="1">
      <alignment vertical="center"/>
    </xf>
    <xf numFmtId="41" fontId="15" fillId="0" borderId="98" xfId="0" applyNumberFormat="1" applyFont="1" applyBorder="1">
      <alignment vertical="center"/>
    </xf>
    <xf numFmtId="179" fontId="15" fillId="0" borderId="113" xfId="0" applyNumberFormat="1" applyFont="1" applyBorder="1">
      <alignment vertical="center"/>
    </xf>
    <xf numFmtId="179" fontId="18" fillId="3" borderId="107" xfId="37" applyNumberFormat="1" applyFont="1" applyFill="1" applyBorder="1" applyAlignment="1">
      <alignment horizontal="right" vertical="center"/>
    </xf>
    <xf numFmtId="179" fontId="15" fillId="0" borderId="102" xfId="0" applyNumberFormat="1" applyFont="1" applyBorder="1">
      <alignment vertical="center"/>
    </xf>
    <xf numFmtId="41" fontId="18" fillId="3" borderId="111" xfId="0" applyNumberFormat="1" applyFont="1" applyFill="1" applyBorder="1" applyAlignment="1">
      <alignment horizontal="right"/>
    </xf>
    <xf numFmtId="41" fontId="15" fillId="0" borderId="111" xfId="0" applyNumberFormat="1" applyFont="1" applyBorder="1">
      <alignment vertical="center"/>
    </xf>
    <xf numFmtId="41" fontId="18" fillId="3" borderId="114" xfId="0" applyNumberFormat="1" applyFont="1" applyFill="1" applyBorder="1" applyAlignment="1">
      <alignment horizontal="right"/>
    </xf>
    <xf numFmtId="41" fontId="18" fillId="3" borderId="114" xfId="37" applyNumberFormat="1" applyFont="1" applyFill="1" applyBorder="1" applyAlignment="1">
      <alignment horizontal="right" vertical="center"/>
    </xf>
    <xf numFmtId="41" fontId="15" fillId="0" borderId="115" xfId="0" applyNumberFormat="1" applyFont="1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36" fillId="0" borderId="0" xfId="0" applyFont="1" applyBorder="1">
      <alignment vertical="center"/>
    </xf>
    <xf numFmtId="0" fontId="22" fillId="4" borderId="2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vertical="center"/>
    </xf>
    <xf numFmtId="0" fontId="27" fillId="0" borderId="22" xfId="0" applyFont="1" applyFill="1" applyBorder="1" applyAlignment="1">
      <alignment vertical="center"/>
    </xf>
    <xf numFmtId="0" fontId="22" fillId="0" borderId="91" xfId="0" applyFont="1" applyFill="1" applyBorder="1" applyAlignment="1">
      <alignment horizontal="center" vertical="center" wrapText="1"/>
    </xf>
    <xf numFmtId="0" fontId="22" fillId="0" borderId="92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31" fillId="0" borderId="36" xfId="0" applyFont="1" applyBorder="1">
      <alignment vertical="center"/>
    </xf>
    <xf numFmtId="0" fontId="31" fillId="0" borderId="37" xfId="0" applyFont="1" applyFill="1" applyBorder="1" applyAlignment="1">
      <alignment horizontal="right" vertical="center"/>
    </xf>
    <xf numFmtId="0" fontId="36" fillId="0" borderId="36" xfId="0" applyFont="1" applyBorder="1">
      <alignment vertical="center"/>
    </xf>
    <xf numFmtId="0" fontId="36" fillId="0" borderId="37" xfId="0" applyFont="1" applyBorder="1">
      <alignment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41" fontId="18" fillId="4" borderId="9" xfId="1" applyNumberFormat="1" applyFont="1" applyFill="1" applyBorder="1" applyAlignment="1">
      <alignment horizontal="center" vertical="center"/>
    </xf>
    <xf numFmtId="41" fontId="22" fillId="4" borderId="1" xfId="37" applyNumberFormat="1" applyFont="1" applyFill="1" applyBorder="1" applyAlignment="1">
      <alignment horizontal="center" vertical="center" wrapText="1"/>
    </xf>
    <xf numFmtId="41" fontId="22" fillId="4" borderId="35" xfId="37" applyNumberFormat="1" applyFont="1" applyFill="1" applyBorder="1" applyAlignment="1">
      <alignment horizontal="center" vertical="center" wrapText="1"/>
    </xf>
    <xf numFmtId="41" fontId="22" fillId="4" borderId="25" xfId="37" applyFont="1" applyFill="1" applyBorder="1" applyAlignment="1">
      <alignment horizontal="center" vertical="center" wrapText="1"/>
    </xf>
    <xf numFmtId="41" fontId="18" fillId="4" borderId="9" xfId="0" applyNumberFormat="1" applyFont="1" applyFill="1" applyBorder="1" applyAlignment="1">
      <alignment horizontal="center" vertical="center"/>
    </xf>
    <xf numFmtId="41" fontId="18" fillId="4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7" fillId="2" borderId="0" xfId="0" applyFont="1" applyFill="1" applyAlignment="1">
      <alignment vertical="center" wrapText="1"/>
    </xf>
    <xf numFmtId="0" fontId="38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41" fontId="15" fillId="0" borderId="115" xfId="0" applyNumberFormat="1" applyFont="1" applyBorder="1" applyAlignment="1">
      <alignment horizontal="right" vertical="center"/>
    </xf>
    <xf numFmtId="0" fontId="4" fillId="3" borderId="118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22" fillId="0" borderId="25" xfId="0" applyFont="1" applyFill="1" applyBorder="1" applyAlignment="1">
      <alignment horizontal="center" vertical="center"/>
    </xf>
    <xf numFmtId="41" fontId="22" fillId="0" borderId="1" xfId="1" applyFont="1" applyFill="1" applyBorder="1" applyAlignment="1">
      <alignment vertical="center" wrapText="1"/>
    </xf>
    <xf numFmtId="41" fontId="15" fillId="0" borderId="1" xfId="1" applyFont="1" applyBorder="1">
      <alignment vertical="center"/>
    </xf>
    <xf numFmtId="41" fontId="15" fillId="0" borderId="50" xfId="1" applyFont="1" applyBorder="1">
      <alignment vertical="center"/>
    </xf>
    <xf numFmtId="41" fontId="15" fillId="0" borderId="19" xfId="1" applyFont="1" applyBorder="1">
      <alignment vertical="center"/>
    </xf>
    <xf numFmtId="41" fontId="15" fillId="0" borderId="20" xfId="1" applyFont="1" applyBorder="1">
      <alignment vertical="center"/>
    </xf>
    <xf numFmtId="43" fontId="15" fillId="0" borderId="35" xfId="1" applyNumberFormat="1" applyFont="1" applyBorder="1">
      <alignment vertical="center"/>
    </xf>
    <xf numFmtId="43" fontId="15" fillId="0" borderId="54" xfId="1" applyNumberFormat="1" applyFont="1" applyBorder="1">
      <alignment vertical="center"/>
    </xf>
    <xf numFmtId="43" fontId="15" fillId="0" borderId="32" xfId="1" applyNumberFormat="1" applyFont="1" applyBorder="1">
      <alignment vertical="center"/>
    </xf>
    <xf numFmtId="43" fontId="15" fillId="0" borderId="56" xfId="1" applyNumberFormat="1" applyFont="1" applyBorder="1">
      <alignment vertical="center"/>
    </xf>
    <xf numFmtId="41" fontId="25" fillId="0" borderId="13" xfId="1" applyFont="1" applyBorder="1">
      <alignment vertical="center"/>
    </xf>
    <xf numFmtId="41" fontId="25" fillId="0" borderId="58" xfId="1" applyFont="1" applyBorder="1">
      <alignment vertical="center"/>
    </xf>
    <xf numFmtId="41" fontId="25" fillId="0" borderId="18" xfId="1" applyFont="1" applyBorder="1">
      <alignment vertical="center"/>
    </xf>
    <xf numFmtId="41" fontId="25" fillId="0" borderId="19" xfId="1" applyFont="1" applyBorder="1">
      <alignment vertical="center"/>
    </xf>
    <xf numFmtId="41" fontId="0" fillId="0" borderId="20" xfId="1" applyFont="1" applyBorder="1">
      <alignment vertical="center"/>
    </xf>
    <xf numFmtId="43" fontId="25" fillId="0" borderId="30" xfId="1" applyNumberFormat="1" applyFont="1" applyBorder="1">
      <alignment vertical="center"/>
    </xf>
    <xf numFmtId="43" fontId="25" fillId="0" borderId="32" xfId="1" applyNumberFormat="1" applyFont="1" applyBorder="1">
      <alignment vertical="center"/>
    </xf>
    <xf numFmtId="43" fontId="0" fillId="0" borderId="34" xfId="1" applyNumberFormat="1" applyFont="1" applyBorder="1">
      <alignment vertical="center"/>
    </xf>
    <xf numFmtId="41" fontId="25" fillId="0" borderId="0" xfId="1" applyFont="1" applyBorder="1">
      <alignment vertical="center"/>
    </xf>
    <xf numFmtId="41" fontId="25" fillId="0" borderId="37" xfId="1" applyFont="1" applyBorder="1">
      <alignment vertical="center"/>
    </xf>
    <xf numFmtId="41" fontId="25" fillId="0" borderId="20" xfId="1" applyFont="1" applyBorder="1">
      <alignment vertical="center"/>
    </xf>
    <xf numFmtId="43" fontId="25" fillId="0" borderId="34" xfId="1" applyNumberFormat="1" applyFont="1" applyBorder="1">
      <alignment vertical="center"/>
    </xf>
    <xf numFmtId="41" fontId="15" fillId="2" borderId="20" xfId="0" applyNumberFormat="1" applyFont="1" applyFill="1" applyBorder="1" applyAlignment="1">
      <alignment vertical="center" wrapText="1"/>
    </xf>
    <xf numFmtId="41" fontId="25" fillId="0" borderId="109" xfId="0" applyNumberFormat="1" applyFont="1" applyBorder="1">
      <alignment vertical="center"/>
    </xf>
    <xf numFmtId="41" fontId="25" fillId="0" borderId="110" xfId="0" applyNumberFormat="1" applyFont="1" applyBorder="1">
      <alignment vertical="center"/>
    </xf>
    <xf numFmtId="0" fontId="25" fillId="2" borderId="49" xfId="0" applyFont="1" applyFill="1" applyBorder="1" applyAlignment="1">
      <alignment horizontal="center" vertical="center" wrapText="1"/>
    </xf>
    <xf numFmtId="41" fontId="25" fillId="0" borderId="108" xfId="0" applyNumberFormat="1" applyFont="1" applyBorder="1">
      <alignment vertical="center"/>
    </xf>
    <xf numFmtId="179" fontId="22" fillId="0" borderId="52" xfId="1" applyNumberFormat="1" applyFont="1" applyFill="1" applyBorder="1" applyAlignment="1">
      <alignment vertical="center" wrapText="1"/>
    </xf>
    <xf numFmtId="41" fontId="22" fillId="0" borderId="8" xfId="1" applyFont="1" applyFill="1" applyBorder="1" applyAlignment="1">
      <alignment vertical="center" wrapText="1"/>
    </xf>
    <xf numFmtId="179" fontId="22" fillId="0" borderId="37" xfId="1" applyNumberFormat="1" applyFont="1" applyFill="1" applyBorder="1" applyAlignment="1">
      <alignment vertical="center" wrapText="1"/>
    </xf>
    <xf numFmtId="41" fontId="22" fillId="0" borderId="8" xfId="1" applyFont="1" applyFill="1" applyBorder="1" applyAlignment="1">
      <alignment horizontal="center" vertical="center" wrapText="1"/>
    </xf>
    <xf numFmtId="41" fontId="22" fillId="0" borderId="1" xfId="1" applyFont="1" applyFill="1" applyBorder="1" applyAlignment="1">
      <alignment horizontal="center" vertical="center" wrapText="1"/>
    </xf>
    <xf numFmtId="41" fontId="22" fillId="0" borderId="35" xfId="1" applyFont="1" applyFill="1" applyBorder="1" applyAlignment="1">
      <alignment horizontal="center" vertical="center" wrapText="1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5" fillId="5" borderId="0" xfId="45" applyFont="1" applyFill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8" fillId="5" borderId="0" xfId="45" applyFont="1" applyFill="1" applyAlignment="1">
      <alignment horizontal="left" vertical="center"/>
    </xf>
    <xf numFmtId="0" fontId="48" fillId="5" borderId="0" xfId="45" applyFont="1" applyFill="1" applyAlignment="1">
      <alignment vertical="center"/>
    </xf>
    <xf numFmtId="0" fontId="47" fillId="5" borderId="0" xfId="45" applyFont="1" applyFill="1" applyAlignment="1">
      <alignment vertical="center"/>
    </xf>
    <xf numFmtId="0" fontId="49" fillId="5" borderId="0" xfId="45" applyFont="1" applyFill="1" applyAlignment="1">
      <alignment horizontal="left" vertical="center"/>
    </xf>
    <xf numFmtId="0" fontId="50" fillId="5" borderId="0" xfId="46" applyFont="1" applyFill="1" applyAlignment="1">
      <alignment horizontal="center" vertical="center"/>
    </xf>
    <xf numFmtId="41" fontId="15" fillId="4" borderId="27" xfId="0" applyNumberFormat="1" applyFont="1" applyFill="1" applyBorder="1" applyAlignment="1">
      <alignment horizontal="center" vertical="center" wrapText="1"/>
    </xf>
    <xf numFmtId="41" fontId="15" fillId="4" borderId="28" xfId="0" applyNumberFormat="1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right" vertical="center" wrapText="1"/>
    </xf>
    <xf numFmtId="0" fontId="18" fillId="2" borderId="24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15" fillId="0" borderId="21" xfId="0" applyFont="1" applyBorder="1">
      <alignment vertical="center"/>
    </xf>
    <xf numFmtId="0" fontId="15" fillId="0" borderId="22" xfId="0" applyFont="1" applyBorder="1">
      <alignment vertical="center"/>
    </xf>
    <xf numFmtId="41" fontId="15" fillId="4" borderId="25" xfId="0" applyNumberFormat="1" applyFont="1" applyFill="1" applyBorder="1" applyAlignment="1">
      <alignment horizontal="center" vertical="center" wrapText="1"/>
    </xf>
    <xf numFmtId="41" fontId="15" fillId="4" borderId="25" xfId="0" applyNumberFormat="1" applyFont="1" applyFill="1" applyBorder="1" applyAlignment="1">
      <alignment horizontal="center" vertical="center"/>
    </xf>
    <xf numFmtId="41" fontId="25" fillId="4" borderId="1" xfId="0" applyNumberFormat="1" applyFont="1" applyFill="1" applyBorder="1" applyAlignment="1">
      <alignment horizontal="center" vertical="center" wrapText="1"/>
    </xf>
    <xf numFmtId="41" fontId="25" fillId="4" borderId="1" xfId="0" applyNumberFormat="1" applyFont="1" applyFill="1" applyBorder="1" applyAlignment="1">
      <alignment horizontal="center" vertical="center"/>
    </xf>
    <xf numFmtId="41" fontId="15" fillId="4" borderId="1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8" fillId="0" borderId="36" xfId="0" applyFont="1" applyBorder="1">
      <alignment vertical="center"/>
    </xf>
    <xf numFmtId="0" fontId="8" fillId="0" borderId="0" xfId="0" applyFont="1" applyBorder="1">
      <alignment vertical="center"/>
    </xf>
    <xf numFmtId="41" fontId="15" fillId="4" borderId="1" xfId="0" applyNumberFormat="1" applyFont="1" applyFill="1" applyBorder="1" applyAlignment="1">
      <alignment horizontal="center" vertical="center" wrapText="1"/>
    </xf>
    <xf numFmtId="41" fontId="15" fillId="4" borderId="3" xfId="0" applyNumberFormat="1" applyFont="1" applyFill="1" applyBorder="1" applyAlignment="1">
      <alignment horizontal="center" vertical="center" wrapText="1"/>
    </xf>
    <xf numFmtId="41" fontId="15" fillId="4" borderId="11" xfId="0" applyNumberFormat="1" applyFont="1" applyFill="1" applyBorder="1" applyAlignment="1">
      <alignment horizontal="center" vertical="center"/>
    </xf>
    <xf numFmtId="41" fontId="15" fillId="4" borderId="10" xfId="0" applyNumberFormat="1" applyFont="1" applyFill="1" applyBorder="1" applyAlignment="1">
      <alignment horizontal="center" vertical="center"/>
    </xf>
    <xf numFmtId="41" fontId="15" fillId="4" borderId="5" xfId="0" applyNumberFormat="1" applyFont="1" applyFill="1" applyBorder="1" applyAlignment="1">
      <alignment horizontal="center" vertical="center" wrapText="1"/>
    </xf>
    <xf numFmtId="41" fontId="18" fillId="4" borderId="7" xfId="1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41" fontId="15" fillId="4" borderId="6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right"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5" fillId="4" borderId="25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38" xfId="0" applyFont="1" applyBorder="1" applyAlignment="1">
      <alignment vertical="center" wrapText="1"/>
    </xf>
    <xf numFmtId="0" fontId="15" fillId="0" borderId="39" xfId="0" applyFont="1" applyBorder="1">
      <alignment vertical="center"/>
    </xf>
    <xf numFmtId="41" fontId="15" fillId="4" borderId="6" xfId="1" applyFont="1" applyFill="1" applyBorder="1" applyAlignment="1">
      <alignment horizontal="center" vertical="center"/>
    </xf>
    <xf numFmtId="41" fontId="15" fillId="4" borderId="1" xfId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41" fontId="15" fillId="4" borderId="5" xfId="0" applyNumberFormat="1" applyFont="1" applyFill="1" applyBorder="1" applyAlignment="1">
      <alignment horizontal="center" vertical="center"/>
    </xf>
    <xf numFmtId="41" fontId="0" fillId="0" borderId="38" xfId="0" applyNumberFormat="1" applyBorder="1" applyAlignment="1">
      <alignment vertical="center" shrinkToFit="1"/>
    </xf>
    <xf numFmtId="41" fontId="0" fillId="0" borderId="39" xfId="0" applyNumberFormat="1" applyBorder="1" applyAlignment="1">
      <alignment vertical="center" shrinkToFit="1"/>
    </xf>
    <xf numFmtId="0" fontId="39" fillId="0" borderId="0" xfId="0" applyFont="1">
      <alignment vertical="center"/>
    </xf>
    <xf numFmtId="41" fontId="15" fillId="4" borderId="2" xfId="0" applyNumberFormat="1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horizontal="right" vertical="center"/>
    </xf>
    <xf numFmtId="0" fontId="31" fillId="0" borderId="38" xfId="0" applyFont="1" applyFill="1" applyBorder="1" applyAlignment="1">
      <alignment horizontal="left"/>
    </xf>
    <xf numFmtId="0" fontId="31" fillId="0" borderId="39" xfId="0" applyFont="1" applyFill="1" applyBorder="1" applyAlignment="1">
      <alignment horizontal="left"/>
    </xf>
    <xf numFmtId="0" fontId="18" fillId="4" borderId="23" xfId="0" applyFont="1" applyFill="1" applyBorder="1" applyAlignment="1">
      <alignment horizontal="right" vertical="center"/>
    </xf>
    <xf numFmtId="0" fontId="18" fillId="4" borderId="24" xfId="0" applyFont="1" applyFill="1" applyBorder="1" applyAlignment="1">
      <alignment horizontal="right" vertical="center"/>
    </xf>
    <xf numFmtId="0" fontId="18" fillId="4" borderId="25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/>
    </xf>
    <xf numFmtId="0" fontId="18" fillId="4" borderId="35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186" fontId="18" fillId="4" borderId="2" xfId="42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186" fontId="18" fillId="4" borderId="8" xfId="42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187" fontId="18" fillId="4" borderId="9" xfId="42" applyNumberFormat="1" applyFont="1" applyFill="1" applyBorder="1" applyAlignment="1">
      <alignment horizontal="center" vertical="center" wrapText="1"/>
    </xf>
    <xf numFmtId="187" fontId="18" fillId="4" borderId="1" xfId="42" applyNumberFormat="1" applyFont="1" applyFill="1" applyBorder="1" applyAlignment="1">
      <alignment horizontal="center" vertical="center" wrapText="1"/>
    </xf>
    <xf numFmtId="186" fontId="18" fillId="4" borderId="1" xfId="42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119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187" fontId="18" fillId="4" borderId="35" xfId="42" applyNumberFormat="1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41" fontId="22" fillId="2" borderId="23" xfId="1" applyFont="1" applyFill="1" applyBorder="1" applyAlignment="1">
      <alignment horizontal="right" vertical="center"/>
    </xf>
    <xf numFmtId="41" fontId="22" fillId="2" borderId="24" xfId="1" applyFont="1" applyFill="1" applyBorder="1" applyAlignment="1">
      <alignment horizontal="right" vertical="center"/>
    </xf>
    <xf numFmtId="0" fontId="33" fillId="3" borderId="103" xfId="0" applyFont="1" applyFill="1" applyBorder="1" applyAlignment="1">
      <alignment horizontal="right" vertical="center"/>
    </xf>
    <xf numFmtId="0" fontId="33" fillId="3" borderId="104" xfId="0" applyFont="1" applyFill="1" applyBorder="1" applyAlignment="1">
      <alignment horizontal="righ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9" fillId="0" borderId="0" xfId="0" applyFont="1" applyBorder="1">
      <alignment vertical="center"/>
    </xf>
    <xf numFmtId="0" fontId="0" fillId="4" borderId="35" xfId="0" applyFill="1" applyBorder="1" applyAlignment="1">
      <alignment horizontal="center" vertical="center"/>
    </xf>
    <xf numFmtId="0" fontId="35" fillId="0" borderId="23" xfId="0" applyFont="1" applyBorder="1" applyAlignment="1">
      <alignment horizontal="right" vertical="center"/>
    </xf>
    <xf numFmtId="0" fontId="35" fillId="0" borderId="24" xfId="0" applyFont="1" applyBorder="1" applyAlignment="1">
      <alignment horizontal="right" vertical="center"/>
    </xf>
    <xf numFmtId="0" fontId="31" fillId="0" borderId="57" xfId="44" applyFont="1" applyFill="1" applyBorder="1" applyAlignment="1">
      <alignment horizontal="left" vertical="center" wrapText="1"/>
    </xf>
    <xf numFmtId="0" fontId="31" fillId="0" borderId="4" xfId="44" applyFont="1" applyFill="1" applyBorder="1" applyAlignment="1">
      <alignment horizontal="left" vertical="center" wrapText="1"/>
    </xf>
    <xf numFmtId="0" fontId="31" fillId="0" borderId="26" xfId="44" applyFont="1" applyFill="1" applyBorder="1" applyAlignment="1">
      <alignment horizontal="left" vertical="center" wrapText="1"/>
    </xf>
    <xf numFmtId="0" fontId="36" fillId="0" borderId="39" xfId="0" applyFont="1" applyBorder="1" applyAlignment="1">
      <alignment horizontal="right" vertical="center"/>
    </xf>
    <xf numFmtId="0" fontId="36" fillId="0" borderId="40" xfId="0" applyFont="1" applyBorder="1" applyAlignment="1">
      <alignment horizontal="right" vertical="center"/>
    </xf>
    <xf numFmtId="0" fontId="15" fillId="0" borderId="92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18" fillId="0" borderId="8" xfId="43" applyNumberFormat="1" applyFont="1" applyFill="1" applyBorder="1" applyAlignment="1">
      <alignment horizontal="center" vertical="center" wrapText="1"/>
    </xf>
    <xf numFmtId="0" fontId="18" fillId="0" borderId="9" xfId="43" applyNumberFormat="1" applyFont="1" applyFill="1" applyBorder="1" applyAlignment="1">
      <alignment horizontal="center" vertical="center" wrapText="1"/>
    </xf>
    <xf numFmtId="0" fontId="18" fillId="0" borderId="11" xfId="43" applyNumberFormat="1" applyFont="1" applyFill="1" applyBorder="1" applyAlignment="1">
      <alignment horizontal="center" vertical="center" wrapText="1"/>
    </xf>
    <xf numFmtId="0" fontId="18" fillId="0" borderId="0" xfId="43" applyNumberFormat="1" applyFont="1" applyFill="1" applyBorder="1" applyAlignment="1">
      <alignment horizontal="center" vertical="center" wrapText="1"/>
    </xf>
    <xf numFmtId="0" fontId="18" fillId="0" borderId="117" xfId="43" applyNumberFormat="1" applyFont="1" applyFill="1" applyBorder="1" applyAlignment="1">
      <alignment horizontal="center" vertical="center" wrapText="1"/>
    </xf>
    <xf numFmtId="0" fontId="18" fillId="0" borderId="68" xfId="43" applyNumberFormat="1" applyFont="1" applyFill="1" applyBorder="1" applyAlignment="1">
      <alignment horizontal="center" vertical="center" wrapText="1"/>
    </xf>
    <xf numFmtId="0" fontId="18" fillId="0" borderId="28" xfId="43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right" vertical="center"/>
    </xf>
    <xf numFmtId="0" fontId="4" fillId="3" borderId="24" xfId="0" applyFont="1" applyFill="1" applyBorder="1" applyAlignment="1">
      <alignment horizontal="right" vertical="center"/>
    </xf>
    <xf numFmtId="186" fontId="22" fillId="4" borderId="2" xfId="42" applyNumberFormat="1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/>
    </xf>
    <xf numFmtId="186" fontId="22" fillId="4" borderId="8" xfId="42" applyNumberFormat="1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186" fontId="22" fillId="4" borderId="1" xfId="42" applyNumberFormat="1" applyFont="1" applyFill="1" applyBorder="1" applyAlignment="1">
      <alignment horizontal="center" vertical="center" wrapText="1"/>
    </xf>
    <xf numFmtId="38" fontId="22" fillId="4" borderId="1" xfId="42" applyNumberFormat="1" applyFont="1" applyFill="1" applyBorder="1" applyAlignment="1">
      <alignment horizontal="center" vertical="center" wrapText="1"/>
    </xf>
    <xf numFmtId="0" fontId="22" fillId="4" borderId="93" xfId="0" applyFont="1" applyFill="1" applyBorder="1" applyAlignment="1">
      <alignment horizontal="center" vertical="center" wrapText="1"/>
    </xf>
    <xf numFmtId="0" fontId="22" fillId="4" borderId="91" xfId="0" applyFont="1" applyFill="1" applyBorder="1" applyAlignment="1">
      <alignment horizontal="center" vertical="center" wrapText="1"/>
    </xf>
    <xf numFmtId="0" fontId="22" fillId="4" borderId="92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left" vertical="center"/>
    </xf>
    <xf numFmtId="38" fontId="22" fillId="4" borderId="9" xfId="42" applyNumberFormat="1" applyFont="1" applyFill="1" applyBorder="1" applyAlignment="1">
      <alignment horizontal="center" vertical="center" wrapText="1"/>
    </xf>
    <xf numFmtId="38" fontId="22" fillId="4" borderId="35" xfId="42" applyNumberFormat="1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/>
    </xf>
    <xf numFmtId="38" fontId="22" fillId="0" borderId="2" xfId="42" applyNumberFormat="1" applyFont="1" applyFill="1" applyBorder="1" applyAlignment="1">
      <alignment horizontal="center" vertical="center" wrapText="1"/>
    </xf>
    <xf numFmtId="38" fontId="22" fillId="0" borderId="9" xfId="42" applyNumberFormat="1" applyFont="1" applyFill="1" applyBorder="1" applyAlignment="1">
      <alignment horizontal="center" vertical="center" wrapText="1"/>
    </xf>
    <xf numFmtId="38" fontId="22" fillId="0" borderId="27" xfId="42" applyNumberFormat="1" applyFont="1" applyFill="1" applyBorder="1" applyAlignment="1">
      <alignment horizontal="center" vertical="center" wrapText="1"/>
    </xf>
    <xf numFmtId="38" fontId="22" fillId="0" borderId="28" xfId="42" applyNumberFormat="1" applyFont="1" applyFill="1" applyBorder="1" applyAlignment="1">
      <alignment horizontal="center" vertical="center" wrapText="1"/>
    </xf>
    <xf numFmtId="0" fontId="33" fillId="0" borderId="116" xfId="0" applyFont="1" applyFill="1" applyBorder="1" applyAlignment="1">
      <alignment horizontal="left" vertical="center" wrapText="1"/>
    </xf>
    <xf numFmtId="0" fontId="33" fillId="0" borderId="103" xfId="0" applyFont="1" applyFill="1" applyBorder="1" applyAlignment="1">
      <alignment horizontal="left" vertical="center" wrapText="1"/>
    </xf>
    <xf numFmtId="0" fontId="33" fillId="0" borderId="104" xfId="0" applyFont="1" applyFill="1" applyBorder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186" fontId="22" fillId="0" borderId="3" xfId="42" applyNumberFormat="1" applyFont="1" applyFill="1" applyBorder="1" applyAlignment="1">
      <alignment horizontal="center" vertical="center"/>
    </xf>
    <xf numFmtId="186" fontId="22" fillId="0" borderId="4" xfId="42" applyNumberFormat="1" applyFont="1" applyFill="1" applyBorder="1" applyAlignment="1">
      <alignment horizontal="center" vertical="center"/>
    </xf>
    <xf numFmtId="186" fontId="22" fillId="0" borderId="10" xfId="42" applyNumberFormat="1" applyFont="1" applyFill="1" applyBorder="1" applyAlignment="1">
      <alignment horizontal="center" vertical="center"/>
    </xf>
    <xf numFmtId="186" fontId="22" fillId="0" borderId="13" xfId="42" applyNumberFormat="1" applyFont="1" applyFill="1" applyBorder="1" applyAlignment="1">
      <alignment horizontal="center" vertical="center"/>
    </xf>
    <xf numFmtId="186" fontId="22" fillId="0" borderId="27" xfId="42" applyNumberFormat="1" applyFont="1" applyFill="1" applyBorder="1" applyAlignment="1">
      <alignment horizontal="center" vertical="center"/>
    </xf>
    <xf numFmtId="186" fontId="22" fillId="0" borderId="28" xfId="42" applyNumberFormat="1" applyFont="1" applyFill="1" applyBorder="1" applyAlignment="1">
      <alignment horizontal="center" vertical="center"/>
    </xf>
  </cellXfs>
  <cellStyles count="47">
    <cellStyle name="쉼표 [0]" xfId="1" builtinId="6"/>
    <cellStyle name="쉼표 [0] 2 10 2 2" xfId="31"/>
    <cellStyle name="쉼표 [0] 2 12 2" xfId="4"/>
    <cellStyle name="쉼표 [0] 3" xfId="37"/>
    <cellStyle name="콤마 [0]_7. 인구이동" xfId="42"/>
    <cellStyle name="통화 [0]" xfId="2" builtinId="7"/>
    <cellStyle name="통화 [0] 2 12" xfId="6"/>
    <cellStyle name="표준" xfId="0" builtinId="0"/>
    <cellStyle name="표준 10" xfId="43"/>
    <cellStyle name="표준 2 35" xfId="8"/>
    <cellStyle name="표준 3 2" xfId="44"/>
    <cellStyle name="표준 3 8" xfId="17"/>
    <cellStyle name="표준 3 9" xfId="7"/>
    <cellStyle name="표준 345" xfId="3"/>
    <cellStyle name="표준 348" xfId="32"/>
    <cellStyle name="표준 349" xfId="34"/>
    <cellStyle name="표준 351" xfId="40"/>
    <cellStyle name="표준 521" xfId="9"/>
    <cellStyle name="표준 522" xfId="10"/>
    <cellStyle name="표준 523" xfId="11"/>
    <cellStyle name="표준 524" xfId="12"/>
    <cellStyle name="표준 525" xfId="13"/>
    <cellStyle name="표준 526" xfId="14"/>
    <cellStyle name="표준 527" xfId="18"/>
    <cellStyle name="표준 528" xfId="19"/>
    <cellStyle name="표준 529" xfId="20"/>
    <cellStyle name="표준 530" xfId="21"/>
    <cellStyle name="표준 531" xfId="22"/>
    <cellStyle name="표준 532" xfId="15"/>
    <cellStyle name="표준 533" xfId="23"/>
    <cellStyle name="표준 534" xfId="24"/>
    <cellStyle name="표준 535" xfId="25"/>
    <cellStyle name="표준 536" xfId="26"/>
    <cellStyle name="표준 537" xfId="27"/>
    <cellStyle name="표준 538" xfId="16"/>
    <cellStyle name="표준 539" xfId="28"/>
    <cellStyle name="표준 540" xfId="29"/>
    <cellStyle name="표준 541" xfId="30"/>
    <cellStyle name="표준 563" xfId="36"/>
    <cellStyle name="표준_-08편집본" xfId="45"/>
    <cellStyle name="표준_10-1" xfId="35"/>
    <cellStyle name="표준_18.외국인과의 혼인" xfId="38"/>
    <cellStyle name="표준_18표" xfId="41"/>
    <cellStyle name="표준_19.사망원인별 사망" xfId="39"/>
    <cellStyle name="표준_2001년통계연보" xfId="5"/>
    <cellStyle name="표준_9-1구군별인구동태" xfId="33"/>
    <cellStyle name="하이퍼링크" xfId="46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/>
  </sheetViews>
  <sheetFormatPr defaultRowHeight="17.25"/>
  <cols>
    <col min="1" max="4" width="9" style="24"/>
    <col min="5" max="5" width="26.375" style="24" customWidth="1"/>
    <col min="6" max="6" width="21.25" style="492" customWidth="1"/>
    <col min="7" max="16384" width="9" style="24"/>
  </cols>
  <sheetData>
    <row r="1" spans="1:6" s="490" customFormat="1" ht="66" customHeight="1">
      <c r="A1" s="496" t="s">
        <v>325</v>
      </c>
      <c r="B1" s="495"/>
      <c r="C1" s="495"/>
      <c r="D1" s="494"/>
      <c r="E1" s="494"/>
      <c r="F1" s="491"/>
    </row>
    <row r="2" spans="1:6" s="489" customFormat="1" ht="36" customHeight="1">
      <c r="A2" s="493" t="s">
        <v>312</v>
      </c>
      <c r="B2" s="494"/>
      <c r="C2" s="494"/>
      <c r="D2" s="494"/>
      <c r="E2" s="494"/>
      <c r="F2" s="497" t="s">
        <v>323</v>
      </c>
    </row>
    <row r="3" spans="1:6" s="489" customFormat="1" ht="36" customHeight="1">
      <c r="A3" s="493" t="s">
        <v>314</v>
      </c>
      <c r="B3" s="494"/>
      <c r="C3" s="494"/>
      <c r="D3" s="494"/>
      <c r="E3" s="494"/>
      <c r="F3" s="497" t="s">
        <v>323</v>
      </c>
    </row>
    <row r="4" spans="1:6" s="489" customFormat="1" ht="36" customHeight="1">
      <c r="A4" s="493" t="s">
        <v>313</v>
      </c>
      <c r="B4" s="494"/>
      <c r="C4" s="494"/>
      <c r="D4" s="494"/>
      <c r="E4" s="494"/>
      <c r="F4" s="497" t="s">
        <v>323</v>
      </c>
    </row>
    <row r="5" spans="1:6" s="489" customFormat="1" ht="36" customHeight="1">
      <c r="A5" s="493" t="s">
        <v>315</v>
      </c>
      <c r="B5" s="494"/>
      <c r="C5" s="494"/>
      <c r="D5" s="494"/>
      <c r="E5" s="494"/>
      <c r="F5" s="497" t="s">
        <v>323</v>
      </c>
    </row>
    <row r="6" spans="1:6" s="489" customFormat="1" ht="36" customHeight="1">
      <c r="A6" s="493" t="s">
        <v>316</v>
      </c>
      <c r="B6" s="494"/>
      <c r="C6" s="494"/>
      <c r="D6" s="494"/>
      <c r="E6" s="494"/>
      <c r="F6" s="497" t="s">
        <v>323</v>
      </c>
    </row>
    <row r="7" spans="1:6" s="489" customFormat="1" ht="36" customHeight="1">
      <c r="A7" s="493" t="s">
        <v>317</v>
      </c>
      <c r="B7" s="494"/>
      <c r="C7" s="494"/>
      <c r="D7" s="494"/>
      <c r="E7" s="494"/>
      <c r="F7" s="497" t="s">
        <v>323</v>
      </c>
    </row>
    <row r="8" spans="1:6" s="489" customFormat="1" ht="36" customHeight="1">
      <c r="A8" s="493" t="s">
        <v>318</v>
      </c>
      <c r="B8" s="494"/>
      <c r="C8" s="494"/>
      <c r="D8" s="494"/>
      <c r="E8" s="494"/>
      <c r="F8" s="497" t="s">
        <v>323</v>
      </c>
    </row>
    <row r="9" spans="1:6" s="489" customFormat="1" ht="36" customHeight="1">
      <c r="A9" s="493" t="s">
        <v>319</v>
      </c>
      <c r="B9" s="494"/>
      <c r="C9" s="494"/>
      <c r="D9" s="494"/>
      <c r="E9" s="494"/>
      <c r="F9" s="497" t="s">
        <v>323</v>
      </c>
    </row>
    <row r="10" spans="1:6" s="489" customFormat="1" ht="36" customHeight="1">
      <c r="A10" s="493" t="s">
        <v>320</v>
      </c>
      <c r="B10" s="494"/>
      <c r="C10" s="494"/>
      <c r="D10" s="494"/>
      <c r="E10" s="494"/>
      <c r="F10" s="497" t="s">
        <v>323</v>
      </c>
    </row>
    <row r="11" spans="1:6" s="489" customFormat="1" ht="36" customHeight="1">
      <c r="A11" s="493" t="s">
        <v>321</v>
      </c>
      <c r="B11" s="494"/>
      <c r="C11" s="494"/>
      <c r="D11" s="494"/>
      <c r="E11" s="494"/>
      <c r="F11" s="497" t="s">
        <v>326</v>
      </c>
    </row>
    <row r="12" spans="1:6" s="489" customFormat="1" ht="36" customHeight="1">
      <c r="A12" s="493" t="s">
        <v>322</v>
      </c>
      <c r="B12" s="494"/>
      <c r="C12" s="494"/>
      <c r="D12" s="494"/>
      <c r="E12" s="494"/>
      <c r="F12" s="497" t="s">
        <v>323</v>
      </c>
    </row>
  </sheetData>
  <phoneticPr fontId="2" type="noConversion"/>
  <hyperlinks>
    <hyperlink ref="F2" location="'Ⅲ-1. 인구추이'!A1" display="통계표로 이동"/>
    <hyperlink ref="F3" location="'Ⅲ-2. 동별 세대 및 인구(2018)'!A1" display="통계표로 이동"/>
    <hyperlink ref="F4" location="'Ⅲ-3. 연령(5세단위) 및 성별 인구'!A1" display="통계표로 이동"/>
    <hyperlink ref="F5" location="'Ⅲ-4. 인구동태'!A1" display="통계표로 이동"/>
    <hyperlink ref="F6" location="'Ⅲ-5. 인구이동'!A1" display="통계표로 이동"/>
    <hyperlink ref="F7" location="'Ⅲ-6. 외국인 국적별 현황'!A1" display="통계표로 이동"/>
    <hyperlink ref="F8" location="'Ⅲ-7. 외국인과의 혼인'!A1" display="통계표로 이동"/>
    <hyperlink ref="F9" location="'Ⅲ-8. 사망원인별 사망'!A1" display="통계표로 이동"/>
    <hyperlink ref="F10" location="'Ⅲ-9. 여성가구주 현황'!A1" display="통계표로 이동"/>
    <hyperlink ref="F11" location="'Ⅲ-10. 다문화 가구 및 가구원'!A1" display="통계표로 이동"/>
    <hyperlink ref="F12" location="'Ⅲ-11. 가구원수별 가구(일반가구)'!A1" display="통계표로 이동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sqref="A1:C1"/>
    </sheetView>
  </sheetViews>
  <sheetFormatPr defaultRowHeight="16.5"/>
  <cols>
    <col min="1" max="1" width="14.875" customWidth="1"/>
    <col min="2" max="2" width="19" customWidth="1"/>
    <col min="3" max="7" width="15.25" customWidth="1"/>
    <col min="8" max="10" width="15.25" style="24" customWidth="1"/>
    <col min="11" max="11" width="15.25" customWidth="1"/>
    <col min="12" max="12" width="23.25" customWidth="1"/>
    <col min="13" max="15" width="15.875" customWidth="1"/>
  </cols>
  <sheetData>
    <row r="1" spans="1:12" ht="24" customHeight="1">
      <c r="A1" s="538" t="s">
        <v>309</v>
      </c>
      <c r="B1" s="538"/>
      <c r="C1" s="538"/>
      <c r="D1" s="13"/>
      <c r="E1" s="13"/>
      <c r="F1" s="12"/>
      <c r="G1" s="12"/>
      <c r="H1" s="12"/>
      <c r="I1" s="12"/>
      <c r="J1" s="12"/>
      <c r="K1" s="12"/>
      <c r="L1" s="12"/>
    </row>
    <row r="2" spans="1:12" ht="17.2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454" t="s">
        <v>108</v>
      </c>
      <c r="B3" s="455"/>
      <c r="C3" s="455"/>
      <c r="D3" s="455"/>
      <c r="E3" s="455"/>
      <c r="F3" s="455"/>
      <c r="G3" s="455"/>
      <c r="H3" s="455"/>
      <c r="I3" s="455"/>
      <c r="J3" s="455"/>
      <c r="K3" s="598" t="s">
        <v>254</v>
      </c>
      <c r="L3" s="599"/>
    </row>
    <row r="4" spans="1:12" ht="24" customHeight="1">
      <c r="A4" s="589" t="s">
        <v>260</v>
      </c>
      <c r="B4" s="591" t="s">
        <v>257</v>
      </c>
      <c r="C4" s="593" t="s">
        <v>246</v>
      </c>
      <c r="D4" s="594"/>
      <c r="E4" s="594"/>
      <c r="F4" s="594"/>
      <c r="G4" s="594"/>
      <c r="H4" s="594"/>
      <c r="I4" s="594"/>
      <c r="J4" s="594"/>
      <c r="K4" s="595"/>
      <c r="L4" s="596" t="s">
        <v>258</v>
      </c>
    </row>
    <row r="5" spans="1:12" ht="24" customHeight="1">
      <c r="A5" s="590"/>
      <c r="B5" s="592"/>
      <c r="C5" s="409" t="s">
        <v>259</v>
      </c>
      <c r="D5" s="409" t="s">
        <v>247</v>
      </c>
      <c r="E5" s="409" t="s">
        <v>248</v>
      </c>
      <c r="F5" s="409" t="s">
        <v>249</v>
      </c>
      <c r="G5" s="409" t="s">
        <v>250</v>
      </c>
      <c r="H5" s="409" t="s">
        <v>251</v>
      </c>
      <c r="I5" s="409" t="s">
        <v>252</v>
      </c>
      <c r="J5" s="409" t="s">
        <v>253</v>
      </c>
      <c r="K5" s="409" t="s">
        <v>261</v>
      </c>
      <c r="L5" s="597"/>
    </row>
    <row r="6" spans="1:12" ht="24" customHeight="1">
      <c r="A6" s="410" t="s">
        <v>306</v>
      </c>
      <c r="B6" s="415">
        <v>166574</v>
      </c>
      <c r="C6" s="421">
        <v>47136</v>
      </c>
      <c r="D6" s="421">
        <v>601</v>
      </c>
      <c r="E6" s="421">
        <v>5683</v>
      </c>
      <c r="F6" s="421">
        <v>6702</v>
      </c>
      <c r="G6" s="421">
        <v>10370</v>
      </c>
      <c r="H6" s="421">
        <v>9835</v>
      </c>
      <c r="I6" s="421">
        <v>6445</v>
      </c>
      <c r="J6" s="421">
        <v>5346</v>
      </c>
      <c r="K6" s="422">
        <v>2154</v>
      </c>
      <c r="L6" s="418">
        <v>28.3</v>
      </c>
    </row>
    <row r="7" spans="1:12" ht="24" customHeight="1">
      <c r="A7" s="411" t="s">
        <v>307</v>
      </c>
      <c r="B7" s="416">
        <v>167089</v>
      </c>
      <c r="C7" s="423">
        <v>48406</v>
      </c>
      <c r="D7" s="423">
        <v>707</v>
      </c>
      <c r="E7" s="423">
        <v>5439</v>
      </c>
      <c r="F7" s="423">
        <v>6382</v>
      </c>
      <c r="G7" s="423">
        <v>10393</v>
      </c>
      <c r="H7" s="423">
        <v>10380</v>
      </c>
      <c r="I7" s="423">
        <v>7124</v>
      </c>
      <c r="J7" s="423">
        <v>5499</v>
      </c>
      <c r="K7" s="424">
        <v>2482</v>
      </c>
      <c r="L7" s="419">
        <v>29</v>
      </c>
    </row>
    <row r="8" spans="1:12" ht="24" customHeight="1">
      <c r="A8" s="411" t="s">
        <v>13</v>
      </c>
      <c r="B8" s="416">
        <v>169117</v>
      </c>
      <c r="C8" s="423">
        <v>50171</v>
      </c>
      <c r="D8" s="423">
        <v>616</v>
      </c>
      <c r="E8" s="423">
        <v>5909</v>
      </c>
      <c r="F8" s="423">
        <v>6311</v>
      </c>
      <c r="G8" s="423">
        <v>10327</v>
      </c>
      <c r="H8" s="423">
        <v>10962</v>
      </c>
      <c r="I8" s="423">
        <v>7602</v>
      </c>
      <c r="J8" s="423">
        <v>5850</v>
      </c>
      <c r="K8" s="424">
        <v>2594</v>
      </c>
      <c r="L8" s="419">
        <v>29.7</v>
      </c>
    </row>
    <row r="9" spans="1:12" ht="24" customHeight="1">
      <c r="A9" s="412" t="s">
        <v>199</v>
      </c>
      <c r="B9" s="417">
        <v>171041</v>
      </c>
      <c r="C9" s="425">
        <v>51779</v>
      </c>
      <c r="D9" s="453">
        <v>565</v>
      </c>
      <c r="E9" s="425">
        <v>6094</v>
      </c>
      <c r="F9" s="425">
        <v>6355</v>
      </c>
      <c r="G9" s="425">
        <v>10233</v>
      </c>
      <c r="H9" s="425">
        <v>11486</v>
      </c>
      <c r="I9" s="425">
        <v>7996</v>
      </c>
      <c r="J9" s="425">
        <v>6201</v>
      </c>
      <c r="K9" s="425">
        <v>2849</v>
      </c>
      <c r="L9" s="420">
        <v>30.3</v>
      </c>
    </row>
    <row r="10" spans="1:12" ht="64.5" customHeight="1">
      <c r="A10" s="584" t="s">
        <v>256</v>
      </c>
      <c r="B10" s="585"/>
      <c r="C10" s="585"/>
      <c r="D10" s="585"/>
      <c r="E10" s="585"/>
      <c r="F10" s="585"/>
      <c r="G10" s="585"/>
      <c r="H10" s="585"/>
      <c r="I10" s="585"/>
      <c r="J10" s="585"/>
      <c r="K10" s="585"/>
      <c r="L10" s="586"/>
    </row>
    <row r="11" spans="1:12" ht="17.25" thickBot="1">
      <c r="A11" s="413"/>
      <c r="B11" s="414"/>
      <c r="C11" s="414"/>
      <c r="D11" s="414"/>
      <c r="E11" s="414"/>
      <c r="F11" s="414"/>
      <c r="G11" s="414"/>
      <c r="H11" s="587" t="s">
        <v>255</v>
      </c>
      <c r="I11" s="587"/>
      <c r="J11" s="587"/>
      <c r="K11" s="587"/>
      <c r="L11" s="588"/>
    </row>
  </sheetData>
  <mergeCells count="8">
    <mergeCell ref="A10:L10"/>
    <mergeCell ref="H11:L11"/>
    <mergeCell ref="A1:C1"/>
    <mergeCell ref="A4:A5"/>
    <mergeCell ref="B4:B5"/>
    <mergeCell ref="C4:K4"/>
    <mergeCell ref="L4:L5"/>
    <mergeCell ref="K3:L3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sqref="A1:J1"/>
    </sheetView>
  </sheetViews>
  <sheetFormatPr defaultRowHeight="16.5"/>
  <cols>
    <col min="1" max="1" width="14.25" customWidth="1"/>
    <col min="2" max="2" width="13.25" customWidth="1"/>
    <col min="3" max="17" width="11.625" customWidth="1"/>
  </cols>
  <sheetData>
    <row r="1" spans="1:17" ht="24" customHeight="1">
      <c r="A1" s="611" t="s">
        <v>310</v>
      </c>
      <c r="B1" s="611"/>
      <c r="C1" s="611"/>
      <c r="D1" s="611"/>
      <c r="E1" s="611"/>
      <c r="F1" s="611"/>
      <c r="G1" s="611"/>
      <c r="H1" s="611"/>
      <c r="I1" s="611"/>
      <c r="J1" s="611"/>
      <c r="K1" s="426"/>
      <c r="L1" s="426"/>
      <c r="M1" s="426"/>
      <c r="N1" s="426"/>
      <c r="O1" s="426"/>
      <c r="P1" s="426"/>
      <c r="Q1" s="426"/>
    </row>
    <row r="2" spans="1:17" ht="17.25" thickBot="1">
      <c r="A2" s="427"/>
      <c r="B2" s="426"/>
      <c r="C2" s="426"/>
      <c r="D2" s="426"/>
      <c r="E2" s="403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</row>
    <row r="3" spans="1:17">
      <c r="A3" s="404" t="s">
        <v>262</v>
      </c>
      <c r="B3" s="405"/>
      <c r="C3" s="432"/>
      <c r="D3" s="432"/>
      <c r="E3" s="433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06" t="s">
        <v>263</v>
      </c>
    </row>
    <row r="4" spans="1:17" ht="24" customHeight="1">
      <c r="A4" s="608" t="s">
        <v>283</v>
      </c>
      <c r="B4" s="429" t="s">
        <v>284</v>
      </c>
      <c r="C4" s="600" t="s">
        <v>171</v>
      </c>
      <c r="D4" s="601"/>
      <c r="E4" s="601"/>
      <c r="F4" s="601" t="s">
        <v>280</v>
      </c>
      <c r="G4" s="601"/>
      <c r="H4" s="601"/>
      <c r="I4" s="601" t="s">
        <v>281</v>
      </c>
      <c r="J4" s="601"/>
      <c r="K4" s="601"/>
      <c r="L4" s="600" t="s">
        <v>279</v>
      </c>
      <c r="M4" s="601"/>
      <c r="N4" s="601"/>
      <c r="O4" s="601" t="s">
        <v>282</v>
      </c>
      <c r="P4" s="601"/>
      <c r="Q4" s="602"/>
    </row>
    <row r="5" spans="1:17" ht="24" customHeight="1">
      <c r="A5" s="609"/>
      <c r="B5" s="430" t="s">
        <v>264</v>
      </c>
      <c r="C5" s="603" t="s">
        <v>265</v>
      </c>
      <c r="D5" s="604"/>
      <c r="E5" s="604"/>
      <c r="F5" s="605" t="s">
        <v>266</v>
      </c>
      <c r="G5" s="604"/>
      <c r="H5" s="604"/>
      <c r="I5" s="605" t="s">
        <v>267</v>
      </c>
      <c r="J5" s="604"/>
      <c r="K5" s="604"/>
      <c r="L5" s="603" t="s">
        <v>268</v>
      </c>
      <c r="M5" s="604"/>
      <c r="N5" s="604"/>
      <c r="O5" s="605" t="s">
        <v>269</v>
      </c>
      <c r="P5" s="604"/>
      <c r="Q5" s="614"/>
    </row>
    <row r="6" spans="1:17" ht="24" customHeight="1">
      <c r="A6" s="609"/>
      <c r="B6" s="430" t="s">
        <v>278</v>
      </c>
      <c r="C6" s="612"/>
      <c r="D6" s="606" t="s">
        <v>270</v>
      </c>
      <c r="E6" s="607" t="s">
        <v>271</v>
      </c>
      <c r="F6" s="612"/>
      <c r="G6" s="606" t="s">
        <v>270</v>
      </c>
      <c r="H6" s="607" t="s">
        <v>271</v>
      </c>
      <c r="I6" s="612"/>
      <c r="J6" s="606" t="s">
        <v>270</v>
      </c>
      <c r="K6" s="607" t="s">
        <v>271</v>
      </c>
      <c r="L6" s="612"/>
      <c r="M6" s="606" t="s">
        <v>270</v>
      </c>
      <c r="N6" s="607" t="s">
        <v>271</v>
      </c>
      <c r="O6" s="612"/>
      <c r="P6" s="606" t="s">
        <v>270</v>
      </c>
      <c r="Q6" s="613" t="s">
        <v>271</v>
      </c>
    </row>
    <row r="7" spans="1:17" ht="24" customHeight="1">
      <c r="A7" s="610"/>
      <c r="B7" s="431" t="s">
        <v>272</v>
      </c>
      <c r="C7" s="607"/>
      <c r="D7" s="606"/>
      <c r="E7" s="607"/>
      <c r="F7" s="607"/>
      <c r="G7" s="606"/>
      <c r="H7" s="607"/>
      <c r="I7" s="607"/>
      <c r="J7" s="606"/>
      <c r="K7" s="607"/>
      <c r="L7" s="607"/>
      <c r="M7" s="606"/>
      <c r="N7" s="607"/>
      <c r="O7" s="607"/>
      <c r="P7" s="606"/>
      <c r="Q7" s="613"/>
    </row>
    <row r="8" spans="1:17" ht="24" customHeight="1">
      <c r="A8" s="434" t="s">
        <v>209</v>
      </c>
      <c r="B8" s="486">
        <v>1401</v>
      </c>
      <c r="C8" s="486">
        <v>4648</v>
      </c>
      <c r="D8" s="486" t="s">
        <v>308</v>
      </c>
      <c r="E8" s="486" t="s">
        <v>308</v>
      </c>
      <c r="F8" s="486">
        <v>3262</v>
      </c>
      <c r="G8" s="486" t="s">
        <v>308</v>
      </c>
      <c r="H8" s="486" t="s">
        <v>308</v>
      </c>
      <c r="I8" s="486">
        <v>553</v>
      </c>
      <c r="J8" s="486" t="s">
        <v>308</v>
      </c>
      <c r="K8" s="486" t="s">
        <v>308</v>
      </c>
      <c r="L8" s="486">
        <v>711</v>
      </c>
      <c r="M8" s="486" t="s">
        <v>308</v>
      </c>
      <c r="N8" s="486" t="s">
        <v>308</v>
      </c>
      <c r="O8" s="486">
        <v>122</v>
      </c>
      <c r="P8" s="486" t="s">
        <v>308</v>
      </c>
      <c r="Q8" s="486" t="s">
        <v>308</v>
      </c>
    </row>
    <row r="9" spans="1:17" ht="24" customHeight="1">
      <c r="A9" s="434" t="s">
        <v>216</v>
      </c>
      <c r="B9" s="486">
        <v>1458</v>
      </c>
      <c r="C9" s="486">
        <v>4876</v>
      </c>
      <c r="D9" s="486" t="s">
        <v>308</v>
      </c>
      <c r="E9" s="486" t="s">
        <v>308</v>
      </c>
      <c r="F9" s="486">
        <v>3367</v>
      </c>
      <c r="G9" s="486" t="s">
        <v>308</v>
      </c>
      <c r="H9" s="486" t="s">
        <v>308</v>
      </c>
      <c r="I9" s="486">
        <v>620</v>
      </c>
      <c r="J9" s="486" t="s">
        <v>308</v>
      </c>
      <c r="K9" s="486" t="s">
        <v>308</v>
      </c>
      <c r="L9" s="486">
        <v>717</v>
      </c>
      <c r="M9" s="486" t="s">
        <v>308</v>
      </c>
      <c r="N9" s="486" t="s">
        <v>308</v>
      </c>
      <c r="O9" s="486">
        <v>172</v>
      </c>
      <c r="P9" s="486" t="s">
        <v>308</v>
      </c>
      <c r="Q9" s="486" t="s">
        <v>308</v>
      </c>
    </row>
    <row r="10" spans="1:17" ht="24" customHeight="1">
      <c r="A10" s="435" t="s">
        <v>206</v>
      </c>
      <c r="B10" s="486">
        <v>1508</v>
      </c>
      <c r="C10" s="486">
        <v>5029</v>
      </c>
      <c r="D10" s="486" t="s">
        <v>308</v>
      </c>
      <c r="E10" s="486" t="s">
        <v>308</v>
      </c>
      <c r="F10" s="486">
        <v>3503</v>
      </c>
      <c r="G10" s="486" t="s">
        <v>308</v>
      </c>
      <c r="H10" s="486" t="s">
        <v>308</v>
      </c>
      <c r="I10" s="486">
        <v>650</v>
      </c>
      <c r="J10" s="486" t="s">
        <v>308</v>
      </c>
      <c r="K10" s="486" t="s">
        <v>308</v>
      </c>
      <c r="L10" s="486">
        <v>739</v>
      </c>
      <c r="M10" s="486" t="s">
        <v>308</v>
      </c>
      <c r="N10" s="486" t="s">
        <v>308</v>
      </c>
      <c r="O10" s="486">
        <v>137</v>
      </c>
      <c r="P10" s="486" t="s">
        <v>308</v>
      </c>
      <c r="Q10" s="486" t="s">
        <v>308</v>
      </c>
    </row>
    <row r="11" spans="1:17" ht="24" customHeight="1">
      <c r="A11" s="436" t="s">
        <v>123</v>
      </c>
      <c r="B11" s="487">
        <v>1577</v>
      </c>
      <c r="C11" s="487">
        <v>5163</v>
      </c>
      <c r="D11" s="487" t="s">
        <v>308</v>
      </c>
      <c r="E11" s="487" t="s">
        <v>308</v>
      </c>
      <c r="F11" s="487">
        <v>3618</v>
      </c>
      <c r="G11" s="487" t="s">
        <v>308</v>
      </c>
      <c r="H11" s="487" t="s">
        <v>308</v>
      </c>
      <c r="I11" s="487">
        <v>666</v>
      </c>
      <c r="J11" s="487" t="s">
        <v>308</v>
      </c>
      <c r="K11" s="487" t="s">
        <v>308</v>
      </c>
      <c r="L11" s="487">
        <v>750</v>
      </c>
      <c r="M11" s="487" t="s">
        <v>308</v>
      </c>
      <c r="N11" s="487" t="s">
        <v>308</v>
      </c>
      <c r="O11" s="487">
        <v>129</v>
      </c>
      <c r="P11" s="487" t="s">
        <v>308</v>
      </c>
      <c r="Q11" s="488" t="s">
        <v>308</v>
      </c>
    </row>
    <row r="12" spans="1:17">
      <c r="A12" s="437" t="s">
        <v>273</v>
      </c>
      <c r="B12" s="428"/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38"/>
    </row>
    <row r="13" spans="1:17">
      <c r="A13" s="439" t="s">
        <v>274</v>
      </c>
      <c r="B13" s="428"/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40"/>
    </row>
    <row r="14" spans="1:17">
      <c r="A14" s="439" t="s">
        <v>275</v>
      </c>
      <c r="B14" s="428"/>
      <c r="C14" s="428"/>
      <c r="D14" s="428"/>
      <c r="E14" s="428"/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40"/>
    </row>
    <row r="15" spans="1:17">
      <c r="A15" s="439" t="s">
        <v>276</v>
      </c>
      <c r="B15" s="428"/>
      <c r="C15" s="428"/>
      <c r="D15" s="428"/>
      <c r="E15" s="428"/>
      <c r="F15" s="428"/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40"/>
    </row>
    <row r="16" spans="1:17" ht="17.25" thickBot="1">
      <c r="A16" s="413" t="s">
        <v>277</v>
      </c>
      <c r="B16" s="414"/>
      <c r="C16" s="414"/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587" t="s">
        <v>213</v>
      </c>
      <c r="O16" s="587"/>
      <c r="P16" s="587"/>
      <c r="Q16" s="588"/>
    </row>
  </sheetData>
  <mergeCells count="28">
    <mergeCell ref="N16:Q16"/>
    <mergeCell ref="A1:J1"/>
    <mergeCell ref="L6:L7"/>
    <mergeCell ref="M6:M7"/>
    <mergeCell ref="N6:N7"/>
    <mergeCell ref="O6:O7"/>
    <mergeCell ref="P6:P7"/>
    <mergeCell ref="Q6:Q7"/>
    <mergeCell ref="O5:Q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4:A7"/>
    <mergeCell ref="C4:E4"/>
    <mergeCell ref="F4:H4"/>
    <mergeCell ref="I4:K4"/>
    <mergeCell ref="L4:N4"/>
    <mergeCell ref="O4:Q4"/>
    <mergeCell ref="C5:E5"/>
    <mergeCell ref="F5:H5"/>
    <mergeCell ref="I5:K5"/>
    <mergeCell ref="L5:N5"/>
  </mergeCells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F1"/>
    </sheetView>
  </sheetViews>
  <sheetFormatPr defaultRowHeight="16.5"/>
  <cols>
    <col min="1" max="2" width="11.375" customWidth="1"/>
    <col min="3" max="10" width="16.875" customWidth="1"/>
  </cols>
  <sheetData>
    <row r="1" spans="1:10" ht="24" customHeight="1">
      <c r="A1" s="622" t="s">
        <v>311</v>
      </c>
      <c r="B1" s="622"/>
      <c r="C1" s="622"/>
      <c r="D1" s="622"/>
      <c r="E1" s="622"/>
      <c r="F1" s="622"/>
    </row>
    <row r="2" spans="1:10" ht="17.25" thickBot="1"/>
    <row r="3" spans="1:10">
      <c r="A3" s="404" t="s">
        <v>285</v>
      </c>
      <c r="B3" s="405"/>
      <c r="C3" s="432"/>
      <c r="D3" s="433"/>
      <c r="E3" s="432"/>
      <c r="F3" s="432"/>
      <c r="G3" s="432"/>
      <c r="H3" s="432"/>
      <c r="I3" s="432"/>
      <c r="J3" s="406" t="s">
        <v>263</v>
      </c>
    </row>
    <row r="4" spans="1:10" ht="16.5" customHeight="1">
      <c r="A4" s="608" t="s">
        <v>283</v>
      </c>
      <c r="B4" s="623" t="s">
        <v>290</v>
      </c>
      <c r="C4" s="626" t="s">
        <v>286</v>
      </c>
      <c r="D4" s="627"/>
      <c r="E4" s="627"/>
      <c r="F4" s="627"/>
      <c r="G4" s="627"/>
      <c r="H4" s="627"/>
      <c r="I4" s="627"/>
      <c r="J4" s="630" t="s">
        <v>287</v>
      </c>
    </row>
    <row r="5" spans="1:10">
      <c r="A5" s="609"/>
      <c r="B5" s="624"/>
      <c r="C5" s="628"/>
      <c r="D5" s="629"/>
      <c r="E5" s="629"/>
      <c r="F5" s="629"/>
      <c r="G5" s="629"/>
      <c r="H5" s="629"/>
      <c r="I5" s="629"/>
      <c r="J5" s="631"/>
    </row>
    <row r="6" spans="1:10">
      <c r="A6" s="609"/>
      <c r="B6" s="624"/>
      <c r="C6" s="615" t="s">
        <v>291</v>
      </c>
      <c r="D6" s="615" t="s">
        <v>292</v>
      </c>
      <c r="E6" s="615" t="s">
        <v>293</v>
      </c>
      <c r="F6" s="615" t="s">
        <v>294</v>
      </c>
      <c r="G6" s="615" t="s">
        <v>295</v>
      </c>
      <c r="H6" s="615" t="s">
        <v>296</v>
      </c>
      <c r="I6" s="615" t="s">
        <v>288</v>
      </c>
      <c r="J6" s="617" t="s">
        <v>289</v>
      </c>
    </row>
    <row r="7" spans="1:10">
      <c r="A7" s="610"/>
      <c r="B7" s="625"/>
      <c r="C7" s="616"/>
      <c r="D7" s="616"/>
      <c r="E7" s="616"/>
      <c r="F7" s="616"/>
      <c r="G7" s="616"/>
      <c r="H7" s="616"/>
      <c r="I7" s="616"/>
      <c r="J7" s="618"/>
    </row>
    <row r="8" spans="1:10" s="24" customFormat="1" ht="24" customHeight="1">
      <c r="A8" s="434" t="s">
        <v>209</v>
      </c>
      <c r="B8" s="484">
        <v>166574</v>
      </c>
      <c r="C8" s="484">
        <v>43864</v>
      </c>
      <c r="D8" s="484">
        <v>39306</v>
      </c>
      <c r="E8" s="484">
        <v>37511</v>
      </c>
      <c r="F8" s="484">
        <v>35450</v>
      </c>
      <c r="G8" s="484">
        <v>8330</v>
      </c>
      <c r="H8" s="484">
        <v>1698</v>
      </c>
      <c r="I8" s="484">
        <v>415</v>
      </c>
      <c r="J8" s="485">
        <v>2.6</v>
      </c>
    </row>
    <row r="9" spans="1:10" s="24" customFormat="1" ht="24" customHeight="1">
      <c r="A9" s="434" t="s">
        <v>216</v>
      </c>
      <c r="B9" s="484">
        <v>167089</v>
      </c>
      <c r="C9" s="484">
        <v>44680</v>
      </c>
      <c r="D9" s="484">
        <v>40311</v>
      </c>
      <c r="E9" s="484">
        <v>37587</v>
      </c>
      <c r="F9" s="484">
        <v>34582</v>
      </c>
      <c r="G9" s="484">
        <v>7977</v>
      </c>
      <c r="H9" s="484">
        <v>1551</v>
      </c>
      <c r="I9" s="484">
        <v>401</v>
      </c>
      <c r="J9" s="485">
        <v>2.6</v>
      </c>
    </row>
    <row r="10" spans="1:10" s="24" customFormat="1" ht="24" customHeight="1">
      <c r="A10" s="434" t="s">
        <v>206</v>
      </c>
      <c r="B10" s="484">
        <v>169117</v>
      </c>
      <c r="C10" s="484">
        <v>46551</v>
      </c>
      <c r="D10" s="484">
        <v>42041</v>
      </c>
      <c r="E10" s="484">
        <v>37703</v>
      </c>
      <c r="F10" s="484">
        <v>33488</v>
      </c>
      <c r="G10" s="484">
        <v>7544</v>
      </c>
      <c r="H10" s="484">
        <v>1423</v>
      </c>
      <c r="I10" s="484">
        <v>367</v>
      </c>
      <c r="J10" s="485">
        <v>2.5</v>
      </c>
    </row>
    <row r="11" spans="1:10" ht="24" customHeight="1">
      <c r="A11" s="456" t="s">
        <v>123</v>
      </c>
      <c r="B11" s="457">
        <v>171041</v>
      </c>
      <c r="C11" s="457">
        <v>48073</v>
      </c>
      <c r="D11" s="457">
        <v>43788</v>
      </c>
      <c r="E11" s="457">
        <v>37727</v>
      </c>
      <c r="F11" s="457">
        <v>32559</v>
      </c>
      <c r="G11" s="457">
        <v>7247</v>
      </c>
      <c r="H11" s="457">
        <v>1311</v>
      </c>
      <c r="I11" s="457">
        <v>336</v>
      </c>
      <c r="J11" s="483">
        <v>2.5</v>
      </c>
    </row>
    <row r="12" spans="1:10" ht="178.15" customHeight="1" thickBot="1">
      <c r="A12" s="619" t="s">
        <v>297</v>
      </c>
      <c r="B12" s="620"/>
      <c r="C12" s="620"/>
      <c r="D12" s="620"/>
      <c r="E12" s="620"/>
      <c r="F12" s="620"/>
      <c r="G12" s="620"/>
      <c r="H12" s="620"/>
      <c r="I12" s="620"/>
      <c r="J12" s="621"/>
    </row>
  </sheetData>
  <mergeCells count="14">
    <mergeCell ref="I6:I7"/>
    <mergeCell ref="J6:J7"/>
    <mergeCell ref="A12:J12"/>
    <mergeCell ref="A1:F1"/>
    <mergeCell ref="A4:A7"/>
    <mergeCell ref="B4:B7"/>
    <mergeCell ref="C4:I5"/>
    <mergeCell ref="J4:J5"/>
    <mergeCell ref="C6:C7"/>
    <mergeCell ref="D6:D7"/>
    <mergeCell ref="E6:E7"/>
    <mergeCell ref="F6:F7"/>
    <mergeCell ref="G6:G7"/>
    <mergeCell ref="H6:H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/>
  </sheetViews>
  <sheetFormatPr defaultRowHeight="16.5"/>
  <cols>
    <col min="1" max="11" width="11" customWidth="1"/>
    <col min="12" max="12" width="12.375" customWidth="1"/>
    <col min="13" max="16" width="11" customWidth="1"/>
  </cols>
  <sheetData>
    <row r="1" spans="1:16" s="24" customFormat="1"/>
    <row r="2" spans="1:16" ht="30" customHeight="1">
      <c r="A2" s="502" t="s">
        <v>305</v>
      </c>
      <c r="B2" s="502"/>
      <c r="C2" s="502"/>
      <c r="D2" s="502"/>
      <c r="E2" s="502"/>
    </row>
    <row r="3" spans="1:16" s="24" customFormat="1" ht="15" customHeight="1">
      <c r="A3" s="449"/>
      <c r="B3" s="449"/>
      <c r="C3" s="449"/>
      <c r="D3" s="449"/>
      <c r="E3" s="449"/>
    </row>
    <row r="4" spans="1:16" s="24" customFormat="1" ht="15" customHeight="1">
      <c r="A4" s="407"/>
      <c r="B4" s="407"/>
      <c r="C4" s="407"/>
      <c r="D4" s="407"/>
      <c r="E4" s="407"/>
    </row>
    <row r="5" spans="1:16" s="451" customFormat="1" ht="24" customHeight="1">
      <c r="A5" s="510" t="s">
        <v>303</v>
      </c>
      <c r="B5" s="510"/>
      <c r="C5" s="510"/>
      <c r="D5" s="51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</row>
    <row r="6" spans="1:16" s="24" customFormat="1" ht="13.5" customHeight="1" thickBot="1">
      <c r="A6" s="362"/>
      <c r="B6" s="362"/>
      <c r="C6" s="36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" customHeight="1">
      <c r="A7" s="503" t="s">
        <v>0</v>
      </c>
      <c r="B7" s="504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500" t="s">
        <v>119</v>
      </c>
      <c r="O7" s="500"/>
      <c r="P7" s="501"/>
    </row>
    <row r="8" spans="1:16" ht="24" customHeight="1">
      <c r="A8" s="505" t="s">
        <v>302</v>
      </c>
      <c r="B8" s="507" t="s">
        <v>160</v>
      </c>
      <c r="C8" s="509" t="s">
        <v>122</v>
      </c>
      <c r="D8" s="509"/>
      <c r="E8" s="509"/>
      <c r="F8" s="509"/>
      <c r="G8" s="509"/>
      <c r="H8" s="509"/>
      <c r="I8" s="509"/>
      <c r="J8" s="509"/>
      <c r="K8" s="509"/>
      <c r="L8" s="513" t="s">
        <v>113</v>
      </c>
      <c r="M8" s="513" t="s">
        <v>112</v>
      </c>
      <c r="N8" s="513" t="s">
        <v>121</v>
      </c>
      <c r="O8" s="514" t="s">
        <v>111</v>
      </c>
      <c r="P8" s="41"/>
    </row>
    <row r="9" spans="1:16" ht="24" customHeight="1">
      <c r="A9" s="506"/>
      <c r="B9" s="508"/>
      <c r="D9" s="37"/>
      <c r="E9" s="38"/>
      <c r="F9" s="517" t="s">
        <v>117</v>
      </c>
      <c r="G9" s="518"/>
      <c r="H9" s="519"/>
      <c r="I9" s="517" t="s">
        <v>116</v>
      </c>
      <c r="J9" s="520"/>
      <c r="K9" s="509"/>
      <c r="L9" s="509"/>
      <c r="M9" s="509"/>
      <c r="N9" s="509"/>
      <c r="O9" s="515"/>
      <c r="P9" s="498" t="s">
        <v>110</v>
      </c>
    </row>
    <row r="10" spans="1:16" ht="33" customHeight="1">
      <c r="A10" s="506"/>
      <c r="B10" s="508"/>
      <c r="D10" s="39" t="s">
        <v>115</v>
      </c>
      <c r="E10" s="39" t="s">
        <v>114</v>
      </c>
      <c r="F10" s="509"/>
      <c r="G10" s="39" t="s">
        <v>115</v>
      </c>
      <c r="H10" s="39" t="s">
        <v>114</v>
      </c>
      <c r="I10" s="509"/>
      <c r="J10" s="39" t="s">
        <v>115</v>
      </c>
      <c r="K10" s="39" t="s">
        <v>114</v>
      </c>
      <c r="L10" s="509"/>
      <c r="M10" s="509"/>
      <c r="N10" s="509"/>
      <c r="O10" s="516"/>
      <c r="P10" s="499"/>
    </row>
    <row r="11" spans="1:16" ht="18" customHeight="1">
      <c r="A11" s="42">
        <v>1984</v>
      </c>
      <c r="B11" s="25">
        <v>76837</v>
      </c>
      <c r="C11" s="25">
        <f t="shared" ref="C11:C25" si="0">SUM(D11:E11)</f>
        <v>329925</v>
      </c>
      <c r="D11" s="25">
        <v>161968</v>
      </c>
      <c r="E11" s="25">
        <v>167957</v>
      </c>
      <c r="F11" s="25">
        <v>329925</v>
      </c>
      <c r="G11" s="25">
        <v>161968</v>
      </c>
      <c r="H11" s="25">
        <v>167957</v>
      </c>
      <c r="I11" s="25">
        <v>0</v>
      </c>
      <c r="J11" s="25">
        <v>0</v>
      </c>
      <c r="K11" s="25">
        <v>0</v>
      </c>
      <c r="L11" s="26">
        <v>0.9</v>
      </c>
      <c r="M11" s="27">
        <f t="shared" ref="M11:M18" si="1">C11/B11</f>
        <v>4.2938297955412104</v>
      </c>
      <c r="N11" s="25">
        <v>0</v>
      </c>
      <c r="O11" s="25">
        <f t="shared" ref="O11:O45" si="2">C11/P11</f>
        <v>3831.8815331010455</v>
      </c>
      <c r="P11" s="43">
        <v>86.1</v>
      </c>
    </row>
    <row r="12" spans="1:16" ht="18" customHeight="1">
      <c r="A12" s="44">
        <v>1985</v>
      </c>
      <c r="B12" s="28">
        <v>81119</v>
      </c>
      <c r="C12" s="28">
        <f t="shared" si="0"/>
        <v>332383</v>
      </c>
      <c r="D12" s="28">
        <v>163860</v>
      </c>
      <c r="E12" s="28">
        <v>168523</v>
      </c>
      <c r="F12" s="28">
        <v>332383</v>
      </c>
      <c r="G12" s="28">
        <v>163860</v>
      </c>
      <c r="H12" s="28">
        <v>168523</v>
      </c>
      <c r="I12" s="28">
        <v>0</v>
      </c>
      <c r="J12" s="28">
        <v>0</v>
      </c>
      <c r="K12" s="28">
        <v>0</v>
      </c>
      <c r="L12" s="29">
        <f t="shared" ref="L12:L45" si="3">(C12-C11)/C11*100</f>
        <v>0.74501780707736609</v>
      </c>
      <c r="M12" s="30">
        <f t="shared" si="1"/>
        <v>4.0974740812879844</v>
      </c>
      <c r="N12" s="28">
        <v>0</v>
      </c>
      <c r="O12" s="28">
        <f t="shared" si="2"/>
        <v>3860.8781507724475</v>
      </c>
      <c r="P12" s="45">
        <v>86.09</v>
      </c>
    </row>
    <row r="13" spans="1:16" ht="18" customHeight="1">
      <c r="A13" s="44">
        <v>1986</v>
      </c>
      <c r="B13" s="28">
        <v>82641</v>
      </c>
      <c r="C13" s="28">
        <f t="shared" si="0"/>
        <v>335969</v>
      </c>
      <c r="D13" s="28">
        <v>165896</v>
      </c>
      <c r="E13" s="28">
        <v>170073</v>
      </c>
      <c r="F13" s="28">
        <v>335969</v>
      </c>
      <c r="G13" s="28">
        <v>165896</v>
      </c>
      <c r="H13" s="28">
        <v>170073</v>
      </c>
      <c r="I13" s="28">
        <v>0</v>
      </c>
      <c r="J13" s="28">
        <v>0</v>
      </c>
      <c r="K13" s="28">
        <v>0</v>
      </c>
      <c r="L13" s="29">
        <f t="shared" si="3"/>
        <v>1.0788758751199672</v>
      </c>
      <c r="M13" s="30">
        <f t="shared" si="1"/>
        <v>4.0654033712079958</v>
      </c>
      <c r="N13" s="28">
        <v>0</v>
      </c>
      <c r="O13" s="28">
        <f t="shared" si="2"/>
        <v>3902.9855947955393</v>
      </c>
      <c r="P13" s="45">
        <v>86.08</v>
      </c>
    </row>
    <row r="14" spans="1:16" ht="18" customHeight="1">
      <c r="A14" s="44">
        <v>1987</v>
      </c>
      <c r="B14" s="28">
        <v>83541</v>
      </c>
      <c r="C14" s="28">
        <f t="shared" si="0"/>
        <v>340842</v>
      </c>
      <c r="D14" s="28">
        <v>167684</v>
      </c>
      <c r="E14" s="28">
        <v>173158</v>
      </c>
      <c r="F14" s="28">
        <v>340842</v>
      </c>
      <c r="G14" s="28">
        <v>167684</v>
      </c>
      <c r="H14" s="28">
        <v>173158</v>
      </c>
      <c r="I14" s="28">
        <v>0</v>
      </c>
      <c r="J14" s="28">
        <v>0</v>
      </c>
      <c r="K14" s="28">
        <v>0</v>
      </c>
      <c r="L14" s="29">
        <f t="shared" si="3"/>
        <v>1.4504314386148722</v>
      </c>
      <c r="M14" s="30">
        <f t="shared" si="1"/>
        <v>4.0799367975006282</v>
      </c>
      <c r="N14" s="28">
        <v>0</v>
      </c>
      <c r="O14" s="28">
        <f t="shared" si="2"/>
        <v>3583.2842724978973</v>
      </c>
      <c r="P14" s="45">
        <v>95.12</v>
      </c>
    </row>
    <row r="15" spans="1:16" ht="18" customHeight="1">
      <c r="A15" s="44">
        <v>1988</v>
      </c>
      <c r="B15" s="28">
        <v>85761</v>
      </c>
      <c r="C15" s="28">
        <f t="shared" si="0"/>
        <v>344972</v>
      </c>
      <c r="D15" s="28">
        <v>170222</v>
      </c>
      <c r="E15" s="28">
        <v>174750</v>
      </c>
      <c r="F15" s="28">
        <v>344972</v>
      </c>
      <c r="G15" s="28">
        <v>170222</v>
      </c>
      <c r="H15" s="28">
        <v>174750</v>
      </c>
      <c r="I15" s="28">
        <v>0</v>
      </c>
      <c r="J15" s="28">
        <v>0</v>
      </c>
      <c r="K15" s="28">
        <v>0</v>
      </c>
      <c r="L15" s="29">
        <f t="shared" si="3"/>
        <v>1.2117051302362971</v>
      </c>
      <c r="M15" s="30">
        <f t="shared" si="1"/>
        <v>4.0224810811441101</v>
      </c>
      <c r="N15" s="28">
        <v>0</v>
      </c>
      <c r="O15" s="28">
        <f t="shared" si="2"/>
        <v>3626.7031118587047</v>
      </c>
      <c r="P15" s="45">
        <v>95.12</v>
      </c>
    </row>
    <row r="16" spans="1:16" ht="18" customHeight="1">
      <c r="A16" s="44">
        <v>1989</v>
      </c>
      <c r="B16" s="28">
        <v>86466</v>
      </c>
      <c r="C16" s="28">
        <f t="shared" si="0"/>
        <v>340164</v>
      </c>
      <c r="D16" s="28">
        <v>168699</v>
      </c>
      <c r="E16" s="28">
        <v>171465</v>
      </c>
      <c r="F16" s="28">
        <v>340164</v>
      </c>
      <c r="G16" s="28">
        <v>168699</v>
      </c>
      <c r="H16" s="28">
        <v>171465</v>
      </c>
      <c r="I16" s="28">
        <v>0</v>
      </c>
      <c r="J16" s="28">
        <v>0</v>
      </c>
      <c r="K16" s="28">
        <v>0</v>
      </c>
      <c r="L16" s="29">
        <f t="shared" si="3"/>
        <v>-1.3937363032362047</v>
      </c>
      <c r="M16" s="30">
        <f t="shared" si="1"/>
        <v>3.9340781347581708</v>
      </c>
      <c r="N16" s="28">
        <v>0</v>
      </c>
      <c r="O16" s="28">
        <f t="shared" si="2"/>
        <v>3574.2776084900702</v>
      </c>
      <c r="P16" s="45">
        <v>95.17</v>
      </c>
    </row>
    <row r="17" spans="1:16" ht="18" customHeight="1">
      <c r="A17" s="44">
        <v>1990</v>
      </c>
      <c r="B17" s="28">
        <v>84081</v>
      </c>
      <c r="C17" s="28">
        <f t="shared" si="0"/>
        <v>321629</v>
      </c>
      <c r="D17" s="28">
        <v>160768</v>
      </c>
      <c r="E17" s="28">
        <v>160861</v>
      </c>
      <c r="F17" s="28">
        <v>321629</v>
      </c>
      <c r="G17" s="28">
        <v>160768</v>
      </c>
      <c r="H17" s="28">
        <v>160861</v>
      </c>
      <c r="I17" s="28">
        <v>0</v>
      </c>
      <c r="J17" s="28">
        <v>0</v>
      </c>
      <c r="K17" s="28">
        <v>0</v>
      </c>
      <c r="L17" s="29">
        <f t="shared" si="3"/>
        <v>-5.4488423231147332</v>
      </c>
      <c r="M17" s="30">
        <f t="shared" si="1"/>
        <v>3.8252280539004055</v>
      </c>
      <c r="N17" s="28">
        <v>11445</v>
      </c>
      <c r="O17" s="28">
        <f t="shared" si="2"/>
        <v>3379.8759983186214</v>
      </c>
      <c r="P17" s="45">
        <v>95.16</v>
      </c>
    </row>
    <row r="18" spans="1:16" ht="18" customHeight="1">
      <c r="A18" s="44">
        <v>1991</v>
      </c>
      <c r="B18" s="28">
        <v>88190</v>
      </c>
      <c r="C18" s="28">
        <f t="shared" si="0"/>
        <v>308274</v>
      </c>
      <c r="D18" s="28">
        <v>155660</v>
      </c>
      <c r="E18" s="28">
        <v>152614</v>
      </c>
      <c r="F18" s="28">
        <v>308274</v>
      </c>
      <c r="G18" s="28">
        <v>155660</v>
      </c>
      <c r="H18" s="28">
        <v>152614</v>
      </c>
      <c r="I18" s="28">
        <v>0</v>
      </c>
      <c r="J18" s="28">
        <v>0</v>
      </c>
      <c r="K18" s="28">
        <v>0</v>
      </c>
      <c r="L18" s="29">
        <f t="shared" si="3"/>
        <v>-4.1522996993430317</v>
      </c>
      <c r="M18" s="30">
        <f t="shared" si="1"/>
        <v>3.4955663907472503</v>
      </c>
      <c r="N18" s="28">
        <v>0</v>
      </c>
      <c r="O18" s="28">
        <f t="shared" si="2"/>
        <v>3236.4724409448818</v>
      </c>
      <c r="P18" s="45">
        <v>95.25</v>
      </c>
    </row>
    <row r="19" spans="1:16" ht="18" customHeight="1">
      <c r="A19" s="44">
        <v>1992</v>
      </c>
      <c r="B19" s="28">
        <v>93998</v>
      </c>
      <c r="C19" s="28">
        <f t="shared" si="0"/>
        <v>325419</v>
      </c>
      <c r="D19" s="28">
        <f t="shared" ref="D19:E22" si="4">SUM(G19,J19)</f>
        <v>164742</v>
      </c>
      <c r="E19" s="28">
        <f t="shared" si="4"/>
        <v>160677</v>
      </c>
      <c r="F19" s="28">
        <f t="shared" ref="F19:F26" si="5">SUM(G19:H19)</f>
        <v>325181</v>
      </c>
      <c r="G19" s="28">
        <v>164601</v>
      </c>
      <c r="H19" s="28">
        <v>160580</v>
      </c>
      <c r="I19" s="28">
        <f>SUM(J19:K19)</f>
        <v>238</v>
      </c>
      <c r="J19" s="28">
        <v>141</v>
      </c>
      <c r="K19" s="28">
        <v>97</v>
      </c>
      <c r="L19" s="29">
        <f t="shared" si="3"/>
        <v>5.561610774830184</v>
      </c>
      <c r="M19" s="30">
        <f>F19/B19</f>
        <v>3.4594459456584183</v>
      </c>
      <c r="N19" s="28">
        <v>13006</v>
      </c>
      <c r="O19" s="28">
        <f t="shared" si="2"/>
        <v>3416.4724409448818</v>
      </c>
      <c r="P19" s="45">
        <v>95.25</v>
      </c>
    </row>
    <row r="20" spans="1:16" ht="18" customHeight="1">
      <c r="A20" s="44">
        <v>1993</v>
      </c>
      <c r="B20" s="28">
        <v>101270</v>
      </c>
      <c r="C20" s="28">
        <f t="shared" si="0"/>
        <v>345944</v>
      </c>
      <c r="D20" s="28">
        <f t="shared" si="4"/>
        <v>175459</v>
      </c>
      <c r="E20" s="28">
        <f t="shared" si="4"/>
        <v>170485</v>
      </c>
      <c r="F20" s="28">
        <f t="shared" si="5"/>
        <v>345587</v>
      </c>
      <c r="G20" s="28">
        <v>175211</v>
      </c>
      <c r="H20" s="28">
        <v>170376</v>
      </c>
      <c r="I20" s="28">
        <f>SUM(J20:K20)</f>
        <v>357</v>
      </c>
      <c r="J20" s="28">
        <v>248</v>
      </c>
      <c r="K20" s="28">
        <v>109</v>
      </c>
      <c r="L20" s="29">
        <f t="shared" si="3"/>
        <v>6.3072531106050977</v>
      </c>
      <c r="M20" s="30">
        <f t="shared" ref="M20:M45" si="6">F20/B20</f>
        <v>3.4125308581021034</v>
      </c>
      <c r="N20" s="28">
        <v>14022</v>
      </c>
      <c r="O20" s="28">
        <f t="shared" si="2"/>
        <v>3632.7207812664074</v>
      </c>
      <c r="P20" s="45">
        <v>95.23</v>
      </c>
    </row>
    <row r="21" spans="1:16" ht="18" customHeight="1">
      <c r="A21" s="44">
        <v>1994</v>
      </c>
      <c r="B21" s="28">
        <v>105915</v>
      </c>
      <c r="C21" s="28">
        <f t="shared" si="0"/>
        <v>358340</v>
      </c>
      <c r="D21" s="28">
        <f t="shared" si="4"/>
        <v>181699</v>
      </c>
      <c r="E21" s="28">
        <f t="shared" si="4"/>
        <v>176641</v>
      </c>
      <c r="F21" s="28">
        <f t="shared" si="5"/>
        <v>357841</v>
      </c>
      <c r="G21" s="28">
        <v>181388</v>
      </c>
      <c r="H21" s="28">
        <v>176453</v>
      </c>
      <c r="I21" s="28">
        <f>SUM(J21:K21)</f>
        <v>499</v>
      </c>
      <c r="J21" s="28">
        <v>311</v>
      </c>
      <c r="K21" s="28">
        <v>188</v>
      </c>
      <c r="L21" s="29">
        <f t="shared" si="3"/>
        <v>3.583238905718845</v>
      </c>
      <c r="M21" s="30">
        <f t="shared" si="6"/>
        <v>3.3785677193976302</v>
      </c>
      <c r="N21" s="28">
        <v>14815</v>
      </c>
      <c r="O21" s="28">
        <f t="shared" si="2"/>
        <v>3752.6442559430311</v>
      </c>
      <c r="P21" s="45">
        <v>95.49</v>
      </c>
    </row>
    <row r="22" spans="1:16" ht="18" customHeight="1">
      <c r="A22" s="44">
        <v>1995</v>
      </c>
      <c r="B22" s="28">
        <v>113428</v>
      </c>
      <c r="C22" s="28">
        <f t="shared" si="0"/>
        <v>380733</v>
      </c>
      <c r="D22" s="28">
        <f t="shared" si="4"/>
        <v>193050</v>
      </c>
      <c r="E22" s="28">
        <f t="shared" si="4"/>
        <v>187683</v>
      </c>
      <c r="F22" s="28">
        <f t="shared" si="5"/>
        <v>379805</v>
      </c>
      <c r="G22" s="28">
        <v>192532</v>
      </c>
      <c r="H22" s="28">
        <v>187273</v>
      </c>
      <c r="I22" s="28">
        <f>SUM(J22:K22)</f>
        <v>928</v>
      </c>
      <c r="J22" s="28">
        <v>518</v>
      </c>
      <c r="K22" s="28">
        <v>410</v>
      </c>
      <c r="L22" s="29">
        <f t="shared" si="3"/>
        <v>6.2490930401294857</v>
      </c>
      <c r="M22" s="30">
        <f t="shared" si="6"/>
        <v>3.3484236696406531</v>
      </c>
      <c r="N22" s="28">
        <v>15680</v>
      </c>
      <c r="O22" s="28">
        <f t="shared" si="2"/>
        <v>3988.4035197988687</v>
      </c>
      <c r="P22" s="45">
        <v>95.46</v>
      </c>
    </row>
    <row r="23" spans="1:16" ht="18" customHeight="1">
      <c r="A23" s="44">
        <v>1996</v>
      </c>
      <c r="B23" s="28">
        <v>117632</v>
      </c>
      <c r="C23" s="28">
        <f t="shared" si="0"/>
        <v>394826</v>
      </c>
      <c r="D23" s="28">
        <v>199857</v>
      </c>
      <c r="E23" s="28">
        <v>194969</v>
      </c>
      <c r="F23" s="28">
        <f t="shared" si="5"/>
        <v>393294</v>
      </c>
      <c r="G23" s="28">
        <v>199028</v>
      </c>
      <c r="H23" s="28">
        <v>194266</v>
      </c>
      <c r="I23" s="28">
        <v>1532</v>
      </c>
      <c r="J23" s="28">
        <v>829</v>
      </c>
      <c r="K23" s="28">
        <v>703</v>
      </c>
      <c r="L23" s="29">
        <f t="shared" si="3"/>
        <v>3.7015441267239777</v>
      </c>
      <c r="M23" s="30">
        <f t="shared" si="6"/>
        <v>3.3434269586507073</v>
      </c>
      <c r="N23" s="28">
        <v>16614</v>
      </c>
      <c r="O23" s="28">
        <f t="shared" si="2"/>
        <v>4133.8707988692286</v>
      </c>
      <c r="P23" s="45">
        <v>95.51</v>
      </c>
    </row>
    <row r="24" spans="1:16" ht="18" customHeight="1">
      <c r="A24" s="44">
        <v>1997</v>
      </c>
      <c r="B24" s="28">
        <v>120455</v>
      </c>
      <c r="C24" s="28">
        <f t="shared" si="0"/>
        <v>394319</v>
      </c>
      <c r="D24" s="28">
        <v>199492</v>
      </c>
      <c r="E24" s="28">
        <v>194827</v>
      </c>
      <c r="F24" s="28">
        <f t="shared" si="5"/>
        <v>392570</v>
      </c>
      <c r="G24" s="28">
        <v>198503</v>
      </c>
      <c r="H24" s="28">
        <v>194067</v>
      </c>
      <c r="I24" s="28">
        <v>1749</v>
      </c>
      <c r="J24" s="28">
        <v>989</v>
      </c>
      <c r="K24" s="28">
        <v>760</v>
      </c>
      <c r="L24" s="29">
        <f t="shared" si="3"/>
        <v>-0.12841099623631674</v>
      </c>
      <c r="M24" s="30">
        <f t="shared" si="6"/>
        <v>3.2590593997758499</v>
      </c>
      <c r="N24" s="28">
        <v>17411</v>
      </c>
      <c r="O24" s="28">
        <f t="shared" si="2"/>
        <v>4128.9947643979058</v>
      </c>
      <c r="P24" s="45">
        <v>95.5</v>
      </c>
    </row>
    <row r="25" spans="1:16" ht="18" customHeight="1">
      <c r="A25" s="44">
        <v>1998</v>
      </c>
      <c r="B25" s="28">
        <v>119897</v>
      </c>
      <c r="C25" s="28">
        <f t="shared" si="0"/>
        <v>394144</v>
      </c>
      <c r="D25" s="28">
        <v>199366</v>
      </c>
      <c r="E25" s="28">
        <v>194778</v>
      </c>
      <c r="F25" s="28">
        <f t="shared" si="5"/>
        <v>392603</v>
      </c>
      <c r="G25" s="28">
        <v>198521</v>
      </c>
      <c r="H25" s="28">
        <v>194082</v>
      </c>
      <c r="I25" s="28">
        <v>1541</v>
      </c>
      <c r="J25" s="28">
        <v>845</v>
      </c>
      <c r="K25" s="28">
        <v>696</v>
      </c>
      <c r="L25" s="29">
        <f t="shared" si="3"/>
        <v>-4.4380311372264586E-2</v>
      </c>
      <c r="M25" s="30">
        <f t="shared" si="6"/>
        <v>3.274502281124632</v>
      </c>
      <c r="N25" s="28">
        <v>18152</v>
      </c>
      <c r="O25" s="28">
        <f t="shared" si="2"/>
        <v>4127.1623036649216</v>
      </c>
      <c r="P25" s="45">
        <v>95.5</v>
      </c>
    </row>
    <row r="26" spans="1:16" ht="18" customHeight="1">
      <c r="A26" s="44">
        <v>1999</v>
      </c>
      <c r="B26" s="28">
        <v>124547</v>
      </c>
      <c r="C26" s="28">
        <f>SUM(D26:E26)</f>
        <v>405782</v>
      </c>
      <c r="D26" s="28">
        <v>205194</v>
      </c>
      <c r="E26" s="28">
        <v>200588</v>
      </c>
      <c r="F26" s="28">
        <f t="shared" si="5"/>
        <v>404068</v>
      </c>
      <c r="G26" s="28">
        <v>204260</v>
      </c>
      <c r="H26" s="28">
        <v>199808</v>
      </c>
      <c r="I26" s="28">
        <v>1714</v>
      </c>
      <c r="J26" s="28">
        <v>934</v>
      </c>
      <c r="K26" s="28">
        <v>780</v>
      </c>
      <c r="L26" s="29">
        <f t="shared" si="3"/>
        <v>2.9527279369976456</v>
      </c>
      <c r="M26" s="30">
        <f t="shared" si="6"/>
        <v>3.2443013480854619</v>
      </c>
      <c r="N26" s="28">
        <v>19660</v>
      </c>
      <c r="O26" s="28">
        <f t="shared" si="2"/>
        <v>4250.8066205740624</v>
      </c>
      <c r="P26" s="45">
        <v>95.46</v>
      </c>
    </row>
    <row r="27" spans="1:16" ht="18" customHeight="1">
      <c r="A27" s="44">
        <v>2000</v>
      </c>
      <c r="B27" s="28">
        <v>127476</v>
      </c>
      <c r="C27" s="28">
        <f>SUM(D27:E27)</f>
        <v>411313</v>
      </c>
      <c r="D27" s="28">
        <v>208016</v>
      </c>
      <c r="E27" s="28">
        <v>203297</v>
      </c>
      <c r="F27" s="28">
        <v>409353</v>
      </c>
      <c r="G27" s="28">
        <v>206886</v>
      </c>
      <c r="H27" s="28">
        <v>202467</v>
      </c>
      <c r="I27" s="28">
        <v>1960</v>
      </c>
      <c r="J27" s="28">
        <v>1130</v>
      </c>
      <c r="K27" s="28">
        <v>830</v>
      </c>
      <c r="L27" s="29">
        <f t="shared" si="3"/>
        <v>1.3630471533976372</v>
      </c>
      <c r="M27" s="30">
        <f t="shared" si="6"/>
        <v>3.2112162289372117</v>
      </c>
      <c r="N27" s="28">
        <v>21207</v>
      </c>
      <c r="O27" s="28">
        <f t="shared" si="2"/>
        <v>4308.7471192122357</v>
      </c>
      <c r="P27" s="45">
        <v>95.46</v>
      </c>
    </row>
    <row r="28" spans="1:16" ht="18" customHeight="1">
      <c r="A28" s="44">
        <v>2001</v>
      </c>
      <c r="B28" s="28">
        <v>130373</v>
      </c>
      <c r="C28" s="28">
        <f>SUM(D28:E28)</f>
        <v>416227</v>
      </c>
      <c r="D28" s="28">
        <v>210185</v>
      </c>
      <c r="E28" s="28">
        <v>206042</v>
      </c>
      <c r="F28" s="28">
        <v>414305</v>
      </c>
      <c r="G28" s="28">
        <v>209100</v>
      </c>
      <c r="H28" s="28">
        <v>205205</v>
      </c>
      <c r="I28" s="28">
        <v>1922</v>
      </c>
      <c r="J28" s="28">
        <v>1085</v>
      </c>
      <c r="K28" s="28">
        <v>837</v>
      </c>
      <c r="L28" s="29">
        <f t="shared" si="3"/>
        <v>1.1947105975254855</v>
      </c>
      <c r="M28" s="30">
        <f t="shared" si="6"/>
        <v>3.1778435719052256</v>
      </c>
      <c r="N28" s="28">
        <v>22531</v>
      </c>
      <c r="O28" s="28">
        <f t="shared" si="2"/>
        <v>4360.2241776660385</v>
      </c>
      <c r="P28" s="45">
        <v>95.46</v>
      </c>
    </row>
    <row r="29" spans="1:16" ht="18" customHeight="1">
      <c r="A29" s="44">
        <v>2002</v>
      </c>
      <c r="B29" s="28">
        <v>139927</v>
      </c>
      <c r="C29" s="28">
        <f>SUM(D29:E29)</f>
        <v>437162</v>
      </c>
      <c r="D29" s="28">
        <v>220776</v>
      </c>
      <c r="E29" s="28">
        <v>216386</v>
      </c>
      <c r="F29" s="28">
        <v>435209</v>
      </c>
      <c r="G29" s="28">
        <v>219669</v>
      </c>
      <c r="H29" s="28">
        <v>215540</v>
      </c>
      <c r="I29" s="28">
        <v>1953</v>
      </c>
      <c r="J29" s="28">
        <v>1107</v>
      </c>
      <c r="K29" s="28">
        <v>846</v>
      </c>
      <c r="L29" s="29">
        <f t="shared" si="3"/>
        <v>5.0297073471927582</v>
      </c>
      <c r="M29" s="30">
        <f t="shared" si="6"/>
        <v>3.1102574914062333</v>
      </c>
      <c r="N29" s="28">
        <v>24554</v>
      </c>
      <c r="O29" s="28">
        <f t="shared" si="2"/>
        <v>4576.1750235528107</v>
      </c>
      <c r="P29" s="45">
        <v>95.53</v>
      </c>
    </row>
    <row r="30" spans="1:16" ht="18" customHeight="1">
      <c r="A30" s="44">
        <v>2003</v>
      </c>
      <c r="B30" s="28">
        <v>146477</v>
      </c>
      <c r="C30" s="28">
        <f>SUM(D30:E30)</f>
        <v>448539</v>
      </c>
      <c r="D30" s="28">
        <v>226389</v>
      </c>
      <c r="E30" s="28">
        <v>222150</v>
      </c>
      <c r="F30" s="28">
        <v>446318</v>
      </c>
      <c r="G30" s="28">
        <v>225104</v>
      </c>
      <c r="H30" s="28">
        <v>221214</v>
      </c>
      <c r="I30" s="28">
        <v>2221</v>
      </c>
      <c r="J30" s="28">
        <v>1285</v>
      </c>
      <c r="K30" s="28">
        <v>936</v>
      </c>
      <c r="L30" s="29">
        <f t="shared" si="3"/>
        <v>2.6024677350730392</v>
      </c>
      <c r="M30" s="30">
        <f t="shared" si="6"/>
        <v>3.0470176205138007</v>
      </c>
      <c r="N30" s="28">
        <v>26471</v>
      </c>
      <c r="O30" s="28">
        <f t="shared" si="2"/>
        <v>4695.2685020412437</v>
      </c>
      <c r="P30" s="45">
        <v>95.53</v>
      </c>
    </row>
    <row r="31" spans="1:16" ht="18" customHeight="1">
      <c r="A31" s="44">
        <v>2004</v>
      </c>
      <c r="B31" s="28">
        <v>152123</v>
      </c>
      <c r="C31" s="28">
        <v>461896</v>
      </c>
      <c r="D31" s="28">
        <v>233142</v>
      </c>
      <c r="E31" s="28">
        <v>228754</v>
      </c>
      <c r="F31" s="28">
        <v>459741</v>
      </c>
      <c r="G31" s="28">
        <v>231858</v>
      </c>
      <c r="H31" s="28">
        <v>227883</v>
      </c>
      <c r="I31" s="28">
        <v>2155</v>
      </c>
      <c r="J31" s="28">
        <v>1284</v>
      </c>
      <c r="K31" s="28">
        <v>871</v>
      </c>
      <c r="L31" s="29">
        <f t="shared" si="3"/>
        <v>2.9778904398502695</v>
      </c>
      <c r="M31" s="30">
        <f t="shared" si="6"/>
        <v>3.0221662733445962</v>
      </c>
      <c r="N31" s="28">
        <v>28743</v>
      </c>
      <c r="O31" s="28">
        <f t="shared" si="2"/>
        <v>4835.0884538888304</v>
      </c>
      <c r="P31" s="45">
        <v>95.53</v>
      </c>
    </row>
    <row r="32" spans="1:16" ht="18" customHeight="1">
      <c r="A32" s="44">
        <v>2005</v>
      </c>
      <c r="B32" s="28">
        <v>156299</v>
      </c>
      <c r="C32" s="28">
        <v>466768</v>
      </c>
      <c r="D32" s="28">
        <v>235316</v>
      </c>
      <c r="E32" s="28">
        <v>231452</v>
      </c>
      <c r="F32" s="28">
        <v>464559</v>
      </c>
      <c r="G32" s="28">
        <v>234077</v>
      </c>
      <c r="H32" s="28">
        <v>230482</v>
      </c>
      <c r="I32" s="28">
        <v>2209</v>
      </c>
      <c r="J32" s="28">
        <v>1239</v>
      </c>
      <c r="K32" s="28">
        <v>970</v>
      </c>
      <c r="L32" s="29">
        <f t="shared" si="3"/>
        <v>1.0547828948507889</v>
      </c>
      <c r="M32" s="30">
        <f t="shared" si="6"/>
        <v>2.9722455038100053</v>
      </c>
      <c r="N32" s="28">
        <v>30726</v>
      </c>
      <c r="O32" s="28">
        <f t="shared" si="2"/>
        <v>4947.1966083730795</v>
      </c>
      <c r="P32" s="45">
        <v>94.35</v>
      </c>
    </row>
    <row r="33" spans="1:16" ht="18" customHeight="1">
      <c r="A33" s="44">
        <v>2006</v>
      </c>
      <c r="B33" s="28">
        <v>159651</v>
      </c>
      <c r="C33" s="28">
        <v>470856</v>
      </c>
      <c r="D33" s="28">
        <v>237333</v>
      </c>
      <c r="E33" s="28">
        <v>233523</v>
      </c>
      <c r="F33" s="28">
        <v>468030</v>
      </c>
      <c r="G33" s="28">
        <v>235723</v>
      </c>
      <c r="H33" s="28">
        <v>232307</v>
      </c>
      <c r="I33" s="28">
        <v>2826</v>
      </c>
      <c r="J33" s="28">
        <v>1610</v>
      </c>
      <c r="K33" s="28">
        <v>1216</v>
      </c>
      <c r="L33" s="29">
        <f t="shared" si="3"/>
        <v>0.87580982415246966</v>
      </c>
      <c r="M33" s="30">
        <f t="shared" si="6"/>
        <v>2.9315820132664374</v>
      </c>
      <c r="N33" s="28">
        <v>32800</v>
      </c>
      <c r="O33" s="28">
        <f t="shared" si="2"/>
        <v>4991.0536357854571</v>
      </c>
      <c r="P33" s="45">
        <v>94.34</v>
      </c>
    </row>
    <row r="34" spans="1:16" ht="18" customHeight="1">
      <c r="A34" s="44">
        <v>2007</v>
      </c>
      <c r="B34" s="28">
        <v>158730</v>
      </c>
      <c r="C34" s="28">
        <v>466661</v>
      </c>
      <c r="D34" s="28">
        <v>234914</v>
      </c>
      <c r="E34" s="28">
        <v>231747</v>
      </c>
      <c r="F34" s="28">
        <v>463056</v>
      </c>
      <c r="G34" s="28">
        <v>232933</v>
      </c>
      <c r="H34" s="28">
        <v>230123</v>
      </c>
      <c r="I34" s="28">
        <v>3605</v>
      </c>
      <c r="J34" s="28">
        <v>1981</v>
      </c>
      <c r="K34" s="28">
        <v>1624</v>
      </c>
      <c r="L34" s="29">
        <f t="shared" si="3"/>
        <v>-0.89093056051106922</v>
      </c>
      <c r="M34" s="30">
        <f t="shared" si="6"/>
        <v>2.9172557172557174</v>
      </c>
      <c r="N34" s="28">
        <v>35167</v>
      </c>
      <c r="O34" s="28">
        <f t="shared" si="2"/>
        <v>4958.1491712707184</v>
      </c>
      <c r="P34" s="45">
        <v>94.12</v>
      </c>
    </row>
    <row r="35" spans="1:16" ht="18" customHeight="1">
      <c r="A35" s="44">
        <v>2008</v>
      </c>
      <c r="B35" s="28">
        <v>160139</v>
      </c>
      <c r="C35" s="28">
        <f>SUM(D35:E35)</f>
        <v>465483</v>
      </c>
      <c r="D35" s="28">
        <f>SUM(G35+J35)</f>
        <v>234249</v>
      </c>
      <c r="E35" s="28">
        <f>SUM(H35+K35)</f>
        <v>231234</v>
      </c>
      <c r="F35" s="28">
        <f>SUM(G35:H35)</f>
        <v>461518</v>
      </c>
      <c r="G35" s="28">
        <v>232097</v>
      </c>
      <c r="H35" s="28">
        <v>229421</v>
      </c>
      <c r="I35" s="28">
        <f>SUM(J35:K35)</f>
        <v>3965</v>
      </c>
      <c r="J35" s="28">
        <v>2152</v>
      </c>
      <c r="K35" s="28">
        <v>1813</v>
      </c>
      <c r="L35" s="29">
        <f t="shared" si="3"/>
        <v>-0.25243163666987384</v>
      </c>
      <c r="M35" s="30">
        <f t="shared" si="6"/>
        <v>2.8819837765940837</v>
      </c>
      <c r="N35" s="28">
        <v>36913</v>
      </c>
      <c r="O35" s="28">
        <f t="shared" si="2"/>
        <v>4945.6332341691459</v>
      </c>
      <c r="P35" s="45">
        <v>94.12</v>
      </c>
    </row>
    <row r="36" spans="1:16" ht="18" customHeight="1">
      <c r="A36" s="44">
        <v>2009</v>
      </c>
      <c r="B36" s="28">
        <v>159488</v>
      </c>
      <c r="C36" s="28">
        <v>457382</v>
      </c>
      <c r="D36" s="28">
        <v>229956</v>
      </c>
      <c r="E36" s="28">
        <v>227426</v>
      </c>
      <c r="F36" s="28">
        <v>453367</v>
      </c>
      <c r="G36" s="28">
        <v>227876</v>
      </c>
      <c r="H36" s="28">
        <v>225491</v>
      </c>
      <c r="I36" s="28">
        <v>4015</v>
      </c>
      <c r="J36" s="28">
        <v>2080</v>
      </c>
      <c r="K36" s="28">
        <v>1935</v>
      </c>
      <c r="L36" s="29">
        <f t="shared" si="3"/>
        <v>-1.7403428266982897</v>
      </c>
      <c r="M36" s="30">
        <f t="shared" si="6"/>
        <v>2.842640198635634</v>
      </c>
      <c r="N36" s="28">
        <v>38127</v>
      </c>
      <c r="O36" s="28">
        <f t="shared" si="2"/>
        <v>4860.5951115834223</v>
      </c>
      <c r="P36" s="45">
        <v>94.1</v>
      </c>
    </row>
    <row r="37" spans="1:16" ht="18" customHeight="1">
      <c r="A37" s="44">
        <v>2010</v>
      </c>
      <c r="B37" s="28">
        <v>162429</v>
      </c>
      <c r="C37" s="28">
        <v>456629</v>
      </c>
      <c r="D37" s="28">
        <v>229664</v>
      </c>
      <c r="E37" s="28">
        <v>226965</v>
      </c>
      <c r="F37" s="28">
        <v>452505</v>
      </c>
      <c r="G37" s="28">
        <v>227546</v>
      </c>
      <c r="H37" s="28">
        <v>224959</v>
      </c>
      <c r="I37" s="28">
        <v>4124</v>
      </c>
      <c r="J37" s="28">
        <v>2118</v>
      </c>
      <c r="K37" s="28">
        <v>2006</v>
      </c>
      <c r="L37" s="29">
        <f t="shared" si="3"/>
        <v>-0.16463262655723224</v>
      </c>
      <c r="M37" s="30">
        <f t="shared" si="6"/>
        <v>2.7858633618380955</v>
      </c>
      <c r="N37" s="28">
        <v>39290</v>
      </c>
      <c r="O37" s="28">
        <f t="shared" si="2"/>
        <v>4852.5929861849099</v>
      </c>
      <c r="P37" s="45">
        <v>94.1</v>
      </c>
    </row>
    <row r="38" spans="1:16" ht="18" customHeight="1">
      <c r="A38" s="44">
        <v>2011</v>
      </c>
      <c r="B38" s="28">
        <v>163032</v>
      </c>
      <c r="C38" s="28">
        <v>454135</v>
      </c>
      <c r="D38" s="28">
        <v>228116</v>
      </c>
      <c r="E38" s="28">
        <v>226019</v>
      </c>
      <c r="F38" s="28">
        <v>449775</v>
      </c>
      <c r="G38" s="28">
        <v>225858</v>
      </c>
      <c r="H38" s="28">
        <v>223917</v>
      </c>
      <c r="I38" s="28">
        <v>4360</v>
      </c>
      <c r="J38" s="28">
        <v>2258</v>
      </c>
      <c r="K38" s="28">
        <v>2102</v>
      </c>
      <c r="L38" s="29">
        <f t="shared" si="3"/>
        <v>-0.54617643645059777</v>
      </c>
      <c r="M38" s="30">
        <f t="shared" si="6"/>
        <v>2.7588142205211246</v>
      </c>
      <c r="N38" s="28">
        <v>40393</v>
      </c>
      <c r="O38" s="28">
        <f t="shared" si="2"/>
        <v>4827.1152210884356</v>
      </c>
      <c r="P38" s="45">
        <v>94.08</v>
      </c>
    </row>
    <row r="39" spans="1:16" ht="18" customHeight="1">
      <c r="A39" s="44">
        <v>2012</v>
      </c>
      <c r="B39" s="28">
        <v>164222</v>
      </c>
      <c r="C39" s="28">
        <v>452836</v>
      </c>
      <c r="D39" s="28">
        <v>227270</v>
      </c>
      <c r="E39" s="28">
        <v>225566</v>
      </c>
      <c r="F39" s="28">
        <v>448485</v>
      </c>
      <c r="G39" s="28">
        <v>225108</v>
      </c>
      <c r="H39" s="28">
        <v>223377</v>
      </c>
      <c r="I39" s="28">
        <v>4351</v>
      </c>
      <c r="J39" s="28">
        <v>2162</v>
      </c>
      <c r="K39" s="28">
        <v>2189</v>
      </c>
      <c r="L39" s="29">
        <f t="shared" si="3"/>
        <v>-0.28603829257819813</v>
      </c>
      <c r="M39" s="30">
        <f t="shared" si="6"/>
        <v>2.7309678362217</v>
      </c>
      <c r="N39" s="28">
        <v>42526</v>
      </c>
      <c r="O39" s="28">
        <f t="shared" si="2"/>
        <v>4813.307823129252</v>
      </c>
      <c r="P39" s="45">
        <v>94.08</v>
      </c>
    </row>
    <row r="40" spans="1:16" ht="18" customHeight="1">
      <c r="A40" s="44">
        <v>2013</v>
      </c>
      <c r="B40" s="28">
        <v>165041</v>
      </c>
      <c r="C40" s="28">
        <f>SUM(D40:E40)</f>
        <v>448841</v>
      </c>
      <c r="D40" s="28">
        <f>SUM(G40+J40)</f>
        <v>224974</v>
      </c>
      <c r="E40" s="28">
        <f>SUM(H40+K40)</f>
        <v>223867</v>
      </c>
      <c r="F40" s="28">
        <f>SUM(G40:H40)</f>
        <v>444359</v>
      </c>
      <c r="G40" s="28">
        <v>222780</v>
      </c>
      <c r="H40" s="28">
        <v>221579</v>
      </c>
      <c r="I40" s="28">
        <f>SUM(J40:K40)</f>
        <v>4482</v>
      </c>
      <c r="J40" s="28">
        <v>2194</v>
      </c>
      <c r="K40" s="28">
        <v>2288</v>
      </c>
      <c r="L40" s="29">
        <f t="shared" si="3"/>
        <v>-0.88221784487099075</v>
      </c>
      <c r="M40" s="30">
        <f t="shared" si="6"/>
        <v>2.692415823946777</v>
      </c>
      <c r="N40" s="28">
        <v>44732</v>
      </c>
      <c r="O40" s="28">
        <f t="shared" si="2"/>
        <v>4770.8439625850342</v>
      </c>
      <c r="P40" s="45">
        <v>94.08</v>
      </c>
    </row>
    <row r="41" spans="1:16" ht="18" customHeight="1">
      <c r="A41" s="44">
        <v>2014</v>
      </c>
      <c r="B41" s="28">
        <v>167760</v>
      </c>
      <c r="C41" s="28">
        <f>SUM(D41:E41)</f>
        <v>449157</v>
      </c>
      <c r="D41" s="28">
        <f>SUM(G41+J41)</f>
        <v>225051</v>
      </c>
      <c r="E41" s="28">
        <v>224106</v>
      </c>
      <c r="F41" s="28">
        <f>SUM(G41:H41)</f>
        <v>444375</v>
      </c>
      <c r="G41" s="28">
        <v>222664</v>
      </c>
      <c r="H41" s="28">
        <v>221711</v>
      </c>
      <c r="I41" s="28">
        <f>SUM(J41:K41)</f>
        <v>4782</v>
      </c>
      <c r="J41" s="28">
        <v>2387</v>
      </c>
      <c r="K41" s="28">
        <v>2395</v>
      </c>
      <c r="L41" s="29">
        <f t="shared" si="3"/>
        <v>7.0403550477786125E-2</v>
      </c>
      <c r="M41" s="30">
        <f t="shared" si="6"/>
        <v>2.6488733905579398</v>
      </c>
      <c r="N41" s="28">
        <v>47172</v>
      </c>
      <c r="O41" s="28">
        <f t="shared" si="2"/>
        <v>4774.2028061224491</v>
      </c>
      <c r="P41" s="45">
        <v>94.08</v>
      </c>
    </row>
    <row r="42" spans="1:16" ht="18" customHeight="1">
      <c r="A42" s="44">
        <v>2015</v>
      </c>
      <c r="B42" s="28">
        <v>169568</v>
      </c>
      <c r="C42" s="28">
        <v>447887</v>
      </c>
      <c r="D42" s="28">
        <v>224267</v>
      </c>
      <c r="E42" s="28">
        <v>223620</v>
      </c>
      <c r="F42" s="28">
        <v>443119</v>
      </c>
      <c r="G42" s="28">
        <v>221876</v>
      </c>
      <c r="H42" s="28">
        <v>221243</v>
      </c>
      <c r="I42" s="28">
        <v>4768</v>
      </c>
      <c r="J42" s="28">
        <v>2391</v>
      </c>
      <c r="K42" s="28">
        <v>2377</v>
      </c>
      <c r="L42" s="29">
        <f t="shared" si="3"/>
        <v>-0.28275191080179091</v>
      </c>
      <c r="M42" s="30">
        <f t="shared" si="6"/>
        <v>2.6132230137761843</v>
      </c>
      <c r="N42" s="28">
        <v>49129</v>
      </c>
      <c r="O42" s="28">
        <f t="shared" si="2"/>
        <v>4761.2097374295745</v>
      </c>
      <c r="P42" s="45">
        <v>94.07</v>
      </c>
    </row>
    <row r="43" spans="1:16" ht="18" customHeight="1">
      <c r="A43" s="44">
        <v>2016</v>
      </c>
      <c r="B43" s="28">
        <v>171181</v>
      </c>
      <c r="C43" s="28">
        <v>445230</v>
      </c>
      <c r="D43" s="28">
        <v>222721</v>
      </c>
      <c r="E43" s="28">
        <v>222509</v>
      </c>
      <c r="F43" s="28">
        <v>440383</v>
      </c>
      <c r="G43" s="28">
        <v>220247</v>
      </c>
      <c r="H43" s="28">
        <v>220136</v>
      </c>
      <c r="I43" s="28">
        <v>4847</v>
      </c>
      <c r="J43" s="28">
        <v>2474</v>
      </c>
      <c r="K43" s="28">
        <v>2373</v>
      </c>
      <c r="L43" s="29">
        <f t="shared" si="3"/>
        <v>-0.59322998881414291</v>
      </c>
      <c r="M43" s="30">
        <f t="shared" si="6"/>
        <v>2.5726161197796484</v>
      </c>
      <c r="N43" s="28">
        <v>51156</v>
      </c>
      <c r="O43" s="28">
        <f t="shared" si="2"/>
        <v>4732.9648134368026</v>
      </c>
      <c r="P43" s="45">
        <v>94.07</v>
      </c>
    </row>
    <row r="44" spans="1:16" ht="18" customHeight="1">
      <c r="A44" s="46">
        <v>2017</v>
      </c>
      <c r="B44" s="35">
        <v>174617</v>
      </c>
      <c r="C44" s="33">
        <v>446201</v>
      </c>
      <c r="D44" s="33">
        <v>223004</v>
      </c>
      <c r="E44" s="33">
        <v>223197</v>
      </c>
      <c r="F44" s="35">
        <v>441375</v>
      </c>
      <c r="G44" s="35">
        <v>220579</v>
      </c>
      <c r="H44" s="35">
        <v>220796</v>
      </c>
      <c r="I44" s="33">
        <v>4826</v>
      </c>
      <c r="J44" s="33">
        <v>2425</v>
      </c>
      <c r="K44" s="33">
        <v>2401</v>
      </c>
      <c r="L44" s="31">
        <f t="shared" si="3"/>
        <v>0.21808952676144913</v>
      </c>
      <c r="M44" s="32">
        <f t="shared" si="6"/>
        <v>2.5276748541092791</v>
      </c>
      <c r="N44" s="33">
        <v>54257</v>
      </c>
      <c r="O44" s="33">
        <f t="shared" si="2"/>
        <v>4743.2869140002131</v>
      </c>
      <c r="P44" s="47">
        <v>94.07</v>
      </c>
    </row>
    <row r="45" spans="1:16" s="23" customFormat="1" ht="18" customHeight="1">
      <c r="A45" s="48">
        <v>2018</v>
      </c>
      <c r="B45" s="36">
        <v>177162</v>
      </c>
      <c r="C45" s="34">
        <v>444616</v>
      </c>
      <c r="D45" s="34">
        <v>221855</v>
      </c>
      <c r="E45" s="34">
        <v>222761</v>
      </c>
      <c r="F45" s="36">
        <v>439489</v>
      </c>
      <c r="G45" s="36">
        <v>219307</v>
      </c>
      <c r="H45" s="36">
        <v>220182</v>
      </c>
      <c r="I45" s="34">
        <v>5127</v>
      </c>
      <c r="J45" s="34">
        <v>2548</v>
      </c>
      <c r="K45" s="34">
        <v>2579</v>
      </c>
      <c r="L45" s="31">
        <f t="shared" si="3"/>
        <v>-0.35522107749646459</v>
      </c>
      <c r="M45" s="32">
        <f t="shared" si="6"/>
        <v>2.480718212709272</v>
      </c>
      <c r="N45" s="34">
        <v>56894</v>
      </c>
      <c r="O45" s="33">
        <f t="shared" si="2"/>
        <v>4730.9640349010424</v>
      </c>
      <c r="P45" s="49">
        <v>93.98</v>
      </c>
    </row>
    <row r="46" spans="1:16">
      <c r="A46" s="511" t="s">
        <v>2</v>
      </c>
      <c r="B46" s="512"/>
      <c r="C46" s="512"/>
      <c r="D46" s="512"/>
      <c r="E46" s="512"/>
      <c r="F46" s="512"/>
      <c r="G46" s="512"/>
      <c r="H46" s="512"/>
      <c r="I46" s="512"/>
      <c r="J46" s="512"/>
      <c r="K46" s="512"/>
      <c r="L46" s="50"/>
      <c r="M46" s="50"/>
      <c r="N46" s="50"/>
      <c r="O46" s="50"/>
      <c r="P46" s="51"/>
    </row>
    <row r="47" spans="1:16">
      <c r="A47" s="52" t="s">
        <v>3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0"/>
      <c r="M47" s="50"/>
      <c r="N47" s="50"/>
      <c r="O47" s="50"/>
      <c r="P47" s="51"/>
    </row>
    <row r="48" spans="1:16">
      <c r="A48" s="52" t="s">
        <v>4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0"/>
      <c r="M48" s="50"/>
      <c r="N48" s="50"/>
      <c r="O48" s="50"/>
      <c r="P48" s="51"/>
    </row>
    <row r="49" spans="1:16" ht="17.25" thickBot="1">
      <c r="A49" s="54" t="s">
        <v>5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6"/>
      <c r="M49" s="56"/>
      <c r="N49" s="56"/>
      <c r="O49" s="56"/>
      <c r="P49" s="57"/>
    </row>
  </sheetData>
  <mergeCells count="17">
    <mergeCell ref="A46:K46"/>
    <mergeCell ref="L8:L10"/>
    <mergeCell ref="M8:M10"/>
    <mergeCell ref="N8:N10"/>
    <mergeCell ref="O8:O10"/>
    <mergeCell ref="F9:F10"/>
    <mergeCell ref="G9:H9"/>
    <mergeCell ref="I9:I10"/>
    <mergeCell ref="J9:K9"/>
    <mergeCell ref="P9:P10"/>
    <mergeCell ref="N7:P7"/>
    <mergeCell ref="A2:E2"/>
    <mergeCell ref="A7:B7"/>
    <mergeCell ref="A8:A10"/>
    <mergeCell ref="B8:B10"/>
    <mergeCell ref="C8:K8"/>
    <mergeCell ref="A5:D5"/>
  </mergeCells>
  <phoneticPr fontId="2" type="noConversion"/>
  <pageMargins left="0.7" right="0.7" top="0.75" bottom="0.75" header="0.3" footer="0.3"/>
  <pageSetup paperSize="9" orientation="portrait" r:id="rId1"/>
  <ignoredErrors>
    <ignoredError sqref="C11:C18 C27:C30 F23:F2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H1"/>
    </sheetView>
  </sheetViews>
  <sheetFormatPr defaultRowHeight="16.5"/>
  <cols>
    <col min="1" max="11" width="12.5" customWidth="1"/>
    <col min="12" max="12" width="15.5" customWidth="1"/>
  </cols>
  <sheetData>
    <row r="1" spans="1:12" ht="24" customHeight="1">
      <c r="A1" s="510" t="s">
        <v>125</v>
      </c>
      <c r="B1" s="510"/>
      <c r="C1" s="510"/>
      <c r="D1" s="510"/>
      <c r="E1" s="510"/>
      <c r="F1" s="510"/>
      <c r="G1" s="510"/>
      <c r="H1" s="510"/>
      <c r="I1" s="1"/>
      <c r="J1" s="1"/>
      <c r="K1" s="1"/>
      <c r="L1" s="1"/>
    </row>
    <row r="2" spans="1:12" s="24" customFormat="1" ht="14.25" customHeight="1" thickBot="1">
      <c r="A2" s="363"/>
      <c r="B2" s="363"/>
      <c r="C2" s="363"/>
      <c r="D2" s="363"/>
      <c r="E2" s="363"/>
      <c r="F2" s="363"/>
      <c r="G2" s="363"/>
      <c r="H2" s="363"/>
      <c r="I2" s="1"/>
      <c r="J2" s="1"/>
      <c r="K2" s="1"/>
      <c r="L2" s="1"/>
    </row>
    <row r="3" spans="1:12">
      <c r="A3" s="522" t="s">
        <v>0</v>
      </c>
      <c r="B3" s="523"/>
      <c r="C3" s="68"/>
      <c r="D3" s="68"/>
      <c r="E3" s="68"/>
      <c r="F3" s="68"/>
      <c r="G3" s="68"/>
      <c r="H3" s="68"/>
      <c r="I3" s="68"/>
      <c r="J3" s="68"/>
      <c r="K3" s="521" t="s">
        <v>119</v>
      </c>
      <c r="L3" s="521"/>
    </row>
    <row r="4" spans="1:12" ht="33" customHeight="1">
      <c r="A4" s="524" t="s">
        <v>301</v>
      </c>
      <c r="B4" s="513" t="s">
        <v>120</v>
      </c>
      <c r="C4" s="526" t="s">
        <v>122</v>
      </c>
      <c r="D4" s="526"/>
      <c r="E4" s="526"/>
      <c r="F4" s="526"/>
      <c r="G4" s="526"/>
      <c r="H4" s="526"/>
      <c r="I4" s="526"/>
      <c r="J4" s="526"/>
      <c r="K4" s="526"/>
      <c r="L4" s="507" t="s">
        <v>170</v>
      </c>
    </row>
    <row r="5" spans="1:12" ht="33" customHeight="1">
      <c r="A5" s="525"/>
      <c r="B5" s="509"/>
      <c r="C5" s="517" t="s">
        <v>118</v>
      </c>
      <c r="D5" s="529"/>
      <c r="E5" s="530"/>
      <c r="F5" s="517" t="s">
        <v>117</v>
      </c>
      <c r="G5" s="518"/>
      <c r="H5" s="519"/>
      <c r="I5" s="517" t="s">
        <v>116</v>
      </c>
      <c r="J5" s="520"/>
      <c r="K5" s="509"/>
      <c r="L5" s="508"/>
    </row>
    <row r="6" spans="1:12" ht="33" customHeight="1">
      <c r="A6" s="525"/>
      <c r="B6" s="509"/>
      <c r="C6" s="509"/>
      <c r="D6" s="39" t="s">
        <v>115</v>
      </c>
      <c r="E6" s="39" t="s">
        <v>114</v>
      </c>
      <c r="F6" s="509"/>
      <c r="G6" s="39" t="s">
        <v>115</v>
      </c>
      <c r="H6" s="39" t="s">
        <v>114</v>
      </c>
      <c r="I6" s="509"/>
      <c r="J6" s="39" t="s">
        <v>115</v>
      </c>
      <c r="K6" s="39" t="s">
        <v>114</v>
      </c>
      <c r="L6" s="508"/>
    </row>
    <row r="7" spans="1:12" ht="24" customHeight="1">
      <c r="A7" s="69" t="s">
        <v>9</v>
      </c>
      <c r="B7" s="25">
        <v>165041</v>
      </c>
      <c r="C7" s="59">
        <v>448841</v>
      </c>
      <c r="D7" s="59">
        <v>224974</v>
      </c>
      <c r="E7" s="59">
        <v>223867</v>
      </c>
      <c r="F7" s="59">
        <v>444359</v>
      </c>
      <c r="G7" s="59">
        <v>222780</v>
      </c>
      <c r="H7" s="59">
        <v>221579</v>
      </c>
      <c r="I7" s="59">
        <v>4482</v>
      </c>
      <c r="J7" s="59">
        <v>2194</v>
      </c>
      <c r="K7" s="59">
        <v>2288</v>
      </c>
      <c r="L7" s="59">
        <v>44732</v>
      </c>
    </row>
    <row r="8" spans="1:12" ht="24" customHeight="1">
      <c r="A8" s="70" t="s">
        <v>10</v>
      </c>
      <c r="B8" s="28">
        <v>167760</v>
      </c>
      <c r="C8" s="28">
        <v>449157</v>
      </c>
      <c r="D8" s="28">
        <v>225051</v>
      </c>
      <c r="E8" s="28">
        <v>224106</v>
      </c>
      <c r="F8" s="28">
        <v>444375</v>
      </c>
      <c r="G8" s="28">
        <v>222664</v>
      </c>
      <c r="H8" s="28">
        <v>221711</v>
      </c>
      <c r="I8" s="28">
        <v>4782</v>
      </c>
      <c r="J8" s="28">
        <v>2387</v>
      </c>
      <c r="K8" s="28">
        <v>2395</v>
      </c>
      <c r="L8" s="28">
        <v>47172</v>
      </c>
    </row>
    <row r="9" spans="1:12" ht="24" customHeight="1">
      <c r="A9" s="70" t="s">
        <v>11</v>
      </c>
      <c r="B9" s="28">
        <v>169568</v>
      </c>
      <c r="C9" s="28">
        <v>447887</v>
      </c>
      <c r="D9" s="28">
        <v>224267</v>
      </c>
      <c r="E9" s="28">
        <v>223620</v>
      </c>
      <c r="F9" s="28">
        <v>443119</v>
      </c>
      <c r="G9" s="28">
        <v>221876</v>
      </c>
      <c r="H9" s="28">
        <v>221243</v>
      </c>
      <c r="I9" s="28">
        <v>4768</v>
      </c>
      <c r="J9" s="28">
        <v>2391</v>
      </c>
      <c r="K9" s="28">
        <v>2377</v>
      </c>
      <c r="L9" s="28">
        <v>49129</v>
      </c>
    </row>
    <row r="10" spans="1:12" ht="24" customHeight="1">
      <c r="A10" s="70" t="s">
        <v>12</v>
      </c>
      <c r="B10" s="28">
        <v>171181</v>
      </c>
      <c r="C10" s="28">
        <v>445230</v>
      </c>
      <c r="D10" s="28">
        <v>222721</v>
      </c>
      <c r="E10" s="28">
        <v>222509</v>
      </c>
      <c r="F10" s="28">
        <v>440383</v>
      </c>
      <c r="G10" s="28">
        <v>220247</v>
      </c>
      <c r="H10" s="28">
        <v>220136</v>
      </c>
      <c r="I10" s="28">
        <v>4847</v>
      </c>
      <c r="J10" s="28">
        <v>2474</v>
      </c>
      <c r="K10" s="28">
        <v>2373</v>
      </c>
      <c r="L10" s="28">
        <v>51156</v>
      </c>
    </row>
    <row r="11" spans="1:12" ht="24" customHeight="1">
      <c r="A11" s="71" t="s">
        <v>13</v>
      </c>
      <c r="B11" s="60">
        <v>174617</v>
      </c>
      <c r="C11" s="60">
        <v>446201</v>
      </c>
      <c r="D11" s="60">
        <v>223004</v>
      </c>
      <c r="E11" s="60">
        <v>223197</v>
      </c>
      <c r="F11" s="60">
        <v>441375</v>
      </c>
      <c r="G11" s="60">
        <v>220579</v>
      </c>
      <c r="H11" s="60">
        <v>220796</v>
      </c>
      <c r="I11" s="60">
        <v>4826</v>
      </c>
      <c r="J11" s="60">
        <v>2425</v>
      </c>
      <c r="K11" s="60">
        <v>2401</v>
      </c>
      <c r="L11" s="33">
        <v>54257</v>
      </c>
    </row>
    <row r="12" spans="1:12" s="23" customFormat="1" ht="24" customHeight="1">
      <c r="A12" s="72" t="s">
        <v>123</v>
      </c>
      <c r="B12" s="61">
        <v>177162</v>
      </c>
      <c r="C12" s="61">
        <f>D12+E12</f>
        <v>444616</v>
      </c>
      <c r="D12" s="61">
        <f>G12+J12</f>
        <v>221855</v>
      </c>
      <c r="E12" s="61">
        <f>H12+K12</f>
        <v>222761</v>
      </c>
      <c r="F12" s="61">
        <f>G12+H12</f>
        <v>439489</v>
      </c>
      <c r="G12" s="61">
        <v>219307</v>
      </c>
      <c r="H12" s="61">
        <v>220182</v>
      </c>
      <c r="I12" s="61">
        <f>J12+K12</f>
        <v>5127</v>
      </c>
      <c r="J12" s="61">
        <v>2548</v>
      </c>
      <c r="K12" s="61">
        <v>2579</v>
      </c>
      <c r="L12" s="61">
        <v>56894</v>
      </c>
    </row>
    <row r="13" spans="1:12" ht="24" customHeight="1">
      <c r="A13" s="73"/>
      <c r="B13" s="25">
        <f t="shared" ref="B13:K13" si="0">SUM(B14:B36)</f>
        <v>177162</v>
      </c>
      <c r="C13" s="25">
        <f t="shared" si="0"/>
        <v>444616</v>
      </c>
      <c r="D13" s="25">
        <f t="shared" si="0"/>
        <v>221855</v>
      </c>
      <c r="E13" s="25">
        <f t="shared" si="0"/>
        <v>222761</v>
      </c>
      <c r="F13" s="25">
        <f t="shared" si="0"/>
        <v>439489</v>
      </c>
      <c r="G13" s="25">
        <f t="shared" si="0"/>
        <v>219307</v>
      </c>
      <c r="H13" s="25">
        <f t="shared" si="0"/>
        <v>220182</v>
      </c>
      <c r="I13" s="25">
        <f t="shared" si="0"/>
        <v>5127</v>
      </c>
      <c r="J13" s="25">
        <f t="shared" si="0"/>
        <v>2548</v>
      </c>
      <c r="K13" s="25">
        <f t="shared" si="0"/>
        <v>2579</v>
      </c>
      <c r="L13" s="25">
        <f>SUM(L14:L36)</f>
        <v>56894</v>
      </c>
    </row>
    <row r="14" spans="1:12" ht="24" customHeight="1">
      <c r="A14" s="74" t="s">
        <v>14</v>
      </c>
      <c r="B14" s="62">
        <v>2483</v>
      </c>
      <c r="C14" s="63">
        <f>D14+E14</f>
        <v>5061</v>
      </c>
      <c r="D14" s="63">
        <f>G14+J14</f>
        <v>2547</v>
      </c>
      <c r="E14" s="63">
        <f>H14+K14</f>
        <v>2514</v>
      </c>
      <c r="F14" s="62">
        <f>G14+H14</f>
        <v>5036</v>
      </c>
      <c r="G14" s="62">
        <v>2538</v>
      </c>
      <c r="H14" s="62">
        <v>2498</v>
      </c>
      <c r="I14" s="28">
        <f>J14+K14</f>
        <v>25</v>
      </c>
      <c r="J14" s="64">
        <v>9</v>
      </c>
      <c r="K14" s="64">
        <v>16</v>
      </c>
      <c r="L14" s="62">
        <v>1297</v>
      </c>
    </row>
    <row r="15" spans="1:12" ht="24" customHeight="1">
      <c r="A15" s="74" t="s">
        <v>15</v>
      </c>
      <c r="B15" s="62">
        <v>9833</v>
      </c>
      <c r="C15" s="63">
        <f t="shared" ref="C15:C36" si="1">D15+E15</f>
        <v>23950</v>
      </c>
      <c r="D15" s="63">
        <f t="shared" ref="D15:D36" si="2">G15+J15</f>
        <v>11673</v>
      </c>
      <c r="E15" s="63">
        <f t="shared" ref="E15:E36" si="3">H15+K15</f>
        <v>12277</v>
      </c>
      <c r="F15" s="62">
        <f t="shared" ref="F15:F36" si="4">G15+H15</f>
        <v>23821</v>
      </c>
      <c r="G15" s="62">
        <v>11624</v>
      </c>
      <c r="H15" s="62">
        <v>12197</v>
      </c>
      <c r="I15" s="28">
        <f t="shared" ref="I15:I36" si="5">J15+K15</f>
        <v>129</v>
      </c>
      <c r="J15" s="64">
        <v>49</v>
      </c>
      <c r="K15" s="64">
        <v>80</v>
      </c>
      <c r="L15" s="62">
        <v>3392</v>
      </c>
    </row>
    <row r="16" spans="1:12" ht="24" customHeight="1">
      <c r="A16" s="74" t="s">
        <v>16</v>
      </c>
      <c r="B16" s="62">
        <v>2096</v>
      </c>
      <c r="C16" s="63">
        <f t="shared" si="1"/>
        <v>4703</v>
      </c>
      <c r="D16" s="63">
        <f t="shared" si="2"/>
        <v>2554</v>
      </c>
      <c r="E16" s="63">
        <f t="shared" si="3"/>
        <v>2149</v>
      </c>
      <c r="F16" s="62">
        <f t="shared" si="4"/>
        <v>4504</v>
      </c>
      <c r="G16" s="62">
        <v>2399</v>
      </c>
      <c r="H16" s="62">
        <v>2105</v>
      </c>
      <c r="I16" s="28">
        <f t="shared" si="5"/>
        <v>199</v>
      </c>
      <c r="J16" s="64">
        <v>155</v>
      </c>
      <c r="K16" s="64">
        <v>44</v>
      </c>
      <c r="L16" s="62">
        <v>907</v>
      </c>
    </row>
    <row r="17" spans="1:12" ht="24" customHeight="1">
      <c r="A17" s="74" t="s">
        <v>17</v>
      </c>
      <c r="B17" s="62">
        <v>7122</v>
      </c>
      <c r="C17" s="63">
        <f t="shared" si="1"/>
        <v>20092</v>
      </c>
      <c r="D17" s="63">
        <f t="shared" si="2"/>
        <v>9768</v>
      </c>
      <c r="E17" s="63">
        <f t="shared" si="3"/>
        <v>10324</v>
      </c>
      <c r="F17" s="62">
        <f t="shared" si="4"/>
        <v>20021</v>
      </c>
      <c r="G17" s="62">
        <v>9742</v>
      </c>
      <c r="H17" s="62">
        <v>10279</v>
      </c>
      <c r="I17" s="28">
        <f t="shared" si="5"/>
        <v>71</v>
      </c>
      <c r="J17" s="64">
        <v>26</v>
      </c>
      <c r="K17" s="64">
        <v>45</v>
      </c>
      <c r="L17" s="62">
        <v>2203</v>
      </c>
    </row>
    <row r="18" spans="1:12" ht="24" customHeight="1">
      <c r="A18" s="74" t="s">
        <v>18</v>
      </c>
      <c r="B18" s="62">
        <v>7491</v>
      </c>
      <c r="C18" s="63">
        <f t="shared" si="1"/>
        <v>21231</v>
      </c>
      <c r="D18" s="63">
        <f t="shared" si="2"/>
        <v>10273</v>
      </c>
      <c r="E18" s="63">
        <f t="shared" si="3"/>
        <v>10958</v>
      </c>
      <c r="F18" s="62">
        <f t="shared" si="4"/>
        <v>21150</v>
      </c>
      <c r="G18" s="62">
        <v>10245</v>
      </c>
      <c r="H18" s="62">
        <v>10905</v>
      </c>
      <c r="I18" s="28">
        <f t="shared" si="5"/>
        <v>81</v>
      </c>
      <c r="J18" s="64">
        <v>28</v>
      </c>
      <c r="K18" s="64">
        <v>53</v>
      </c>
      <c r="L18" s="62">
        <v>2880</v>
      </c>
    </row>
    <row r="19" spans="1:12" ht="24" customHeight="1">
      <c r="A19" s="74" t="s">
        <v>19</v>
      </c>
      <c r="B19" s="62">
        <v>6416</v>
      </c>
      <c r="C19" s="63">
        <f t="shared" si="1"/>
        <v>14079</v>
      </c>
      <c r="D19" s="63">
        <f t="shared" si="2"/>
        <v>7476</v>
      </c>
      <c r="E19" s="63">
        <f t="shared" si="3"/>
        <v>6603</v>
      </c>
      <c r="F19" s="62">
        <f t="shared" si="4"/>
        <v>13589</v>
      </c>
      <c r="G19" s="62">
        <v>7091</v>
      </c>
      <c r="H19" s="62">
        <v>6498</v>
      </c>
      <c r="I19" s="28">
        <f t="shared" si="5"/>
        <v>490</v>
      </c>
      <c r="J19" s="64">
        <v>385</v>
      </c>
      <c r="K19" s="64">
        <v>105</v>
      </c>
      <c r="L19" s="65">
        <v>2573</v>
      </c>
    </row>
    <row r="20" spans="1:12" ht="24" customHeight="1">
      <c r="A20" s="74" t="s">
        <v>20</v>
      </c>
      <c r="B20" s="62">
        <v>5320</v>
      </c>
      <c r="C20" s="63">
        <f t="shared" si="1"/>
        <v>10277</v>
      </c>
      <c r="D20" s="63">
        <f t="shared" si="2"/>
        <v>5127</v>
      </c>
      <c r="E20" s="63">
        <f t="shared" si="3"/>
        <v>5150</v>
      </c>
      <c r="F20" s="62">
        <f t="shared" si="4"/>
        <v>10194</v>
      </c>
      <c r="G20" s="62">
        <v>5095</v>
      </c>
      <c r="H20" s="62">
        <v>5099</v>
      </c>
      <c r="I20" s="28">
        <f t="shared" si="5"/>
        <v>83</v>
      </c>
      <c r="J20" s="64">
        <v>32</v>
      </c>
      <c r="K20" s="64">
        <v>51</v>
      </c>
      <c r="L20" s="62">
        <v>2672</v>
      </c>
    </row>
    <row r="21" spans="1:12" ht="24" customHeight="1">
      <c r="A21" s="74" t="s">
        <v>21</v>
      </c>
      <c r="B21" s="62">
        <v>4673</v>
      </c>
      <c r="C21" s="63">
        <f t="shared" si="1"/>
        <v>11993</v>
      </c>
      <c r="D21" s="63">
        <f t="shared" si="2"/>
        <v>5951</v>
      </c>
      <c r="E21" s="63">
        <f t="shared" si="3"/>
        <v>6042</v>
      </c>
      <c r="F21" s="62">
        <f t="shared" si="4"/>
        <v>11864</v>
      </c>
      <c r="G21" s="62">
        <v>5891</v>
      </c>
      <c r="H21" s="62">
        <v>5973</v>
      </c>
      <c r="I21" s="28">
        <f t="shared" si="5"/>
        <v>129</v>
      </c>
      <c r="J21" s="64">
        <v>60</v>
      </c>
      <c r="K21" s="64">
        <v>69</v>
      </c>
      <c r="L21" s="62">
        <v>1834</v>
      </c>
    </row>
    <row r="22" spans="1:12" ht="24" customHeight="1">
      <c r="A22" s="74" t="s">
        <v>22</v>
      </c>
      <c r="B22" s="62">
        <v>5070</v>
      </c>
      <c r="C22" s="63">
        <f t="shared" si="1"/>
        <v>9800</v>
      </c>
      <c r="D22" s="63">
        <f t="shared" si="2"/>
        <v>4983</v>
      </c>
      <c r="E22" s="63">
        <f t="shared" si="3"/>
        <v>4817</v>
      </c>
      <c r="F22" s="62">
        <f t="shared" si="4"/>
        <v>8828</v>
      </c>
      <c r="G22" s="62">
        <v>4539</v>
      </c>
      <c r="H22" s="62">
        <v>4289</v>
      </c>
      <c r="I22" s="28">
        <f t="shared" si="5"/>
        <v>972</v>
      </c>
      <c r="J22" s="64">
        <v>444</v>
      </c>
      <c r="K22" s="64">
        <v>528</v>
      </c>
      <c r="L22" s="65">
        <v>1540</v>
      </c>
    </row>
    <row r="23" spans="1:12" ht="24" customHeight="1">
      <c r="A23" s="74" t="s">
        <v>23</v>
      </c>
      <c r="B23" s="62">
        <v>4317</v>
      </c>
      <c r="C23" s="63">
        <f t="shared" si="1"/>
        <v>9126</v>
      </c>
      <c r="D23" s="63">
        <f t="shared" si="2"/>
        <v>4731</v>
      </c>
      <c r="E23" s="63">
        <f t="shared" si="3"/>
        <v>4395</v>
      </c>
      <c r="F23" s="62">
        <f t="shared" si="4"/>
        <v>9000</v>
      </c>
      <c r="G23" s="62">
        <v>4675</v>
      </c>
      <c r="H23" s="62">
        <v>4325</v>
      </c>
      <c r="I23" s="28">
        <f t="shared" si="5"/>
        <v>126</v>
      </c>
      <c r="J23" s="64">
        <v>56</v>
      </c>
      <c r="K23" s="64">
        <v>70</v>
      </c>
      <c r="L23" s="65">
        <v>1878</v>
      </c>
    </row>
    <row r="24" spans="1:12" ht="24" customHeight="1">
      <c r="A24" s="74" t="s">
        <v>24</v>
      </c>
      <c r="B24" s="62">
        <v>4121</v>
      </c>
      <c r="C24" s="63">
        <f t="shared" si="1"/>
        <v>7712</v>
      </c>
      <c r="D24" s="63">
        <f t="shared" si="2"/>
        <v>4147</v>
      </c>
      <c r="E24" s="63">
        <f t="shared" si="3"/>
        <v>3565</v>
      </c>
      <c r="F24" s="62">
        <f t="shared" si="4"/>
        <v>7202</v>
      </c>
      <c r="G24" s="62">
        <v>3910</v>
      </c>
      <c r="H24" s="62">
        <v>3292</v>
      </c>
      <c r="I24" s="28">
        <f t="shared" si="5"/>
        <v>510</v>
      </c>
      <c r="J24" s="64">
        <v>237</v>
      </c>
      <c r="K24" s="64">
        <v>273</v>
      </c>
      <c r="L24" s="65">
        <v>1013</v>
      </c>
    </row>
    <row r="25" spans="1:12" ht="24" customHeight="1">
      <c r="A25" s="74" t="s">
        <v>25</v>
      </c>
      <c r="B25" s="62">
        <v>10405</v>
      </c>
      <c r="C25" s="63">
        <f t="shared" si="1"/>
        <v>28934</v>
      </c>
      <c r="D25" s="63">
        <f t="shared" si="2"/>
        <v>14351</v>
      </c>
      <c r="E25" s="63">
        <f t="shared" si="3"/>
        <v>14583</v>
      </c>
      <c r="F25" s="62">
        <f t="shared" si="4"/>
        <v>28534</v>
      </c>
      <c r="G25" s="62">
        <v>14149</v>
      </c>
      <c r="H25" s="62">
        <v>14385</v>
      </c>
      <c r="I25" s="28">
        <f t="shared" si="5"/>
        <v>400</v>
      </c>
      <c r="J25" s="64">
        <v>202</v>
      </c>
      <c r="K25" s="64">
        <v>198</v>
      </c>
      <c r="L25" s="65">
        <v>3258</v>
      </c>
    </row>
    <row r="26" spans="1:12" ht="24" customHeight="1">
      <c r="A26" s="74" t="s">
        <v>26</v>
      </c>
      <c r="B26" s="62">
        <v>8877</v>
      </c>
      <c r="C26" s="63">
        <f t="shared" si="1"/>
        <v>19640</v>
      </c>
      <c r="D26" s="63">
        <f t="shared" si="2"/>
        <v>9861</v>
      </c>
      <c r="E26" s="63">
        <f t="shared" si="3"/>
        <v>9779</v>
      </c>
      <c r="F26" s="62">
        <f t="shared" si="4"/>
        <v>19051</v>
      </c>
      <c r="G26" s="62">
        <v>9529</v>
      </c>
      <c r="H26" s="62">
        <v>9522</v>
      </c>
      <c r="I26" s="28">
        <f t="shared" si="5"/>
        <v>589</v>
      </c>
      <c r="J26" s="64">
        <v>332</v>
      </c>
      <c r="K26" s="64">
        <v>257</v>
      </c>
      <c r="L26" s="65">
        <v>3658</v>
      </c>
    </row>
    <row r="27" spans="1:12" ht="24" customHeight="1">
      <c r="A27" s="74" t="s">
        <v>27</v>
      </c>
      <c r="B27" s="62">
        <v>3242</v>
      </c>
      <c r="C27" s="63">
        <f t="shared" si="1"/>
        <v>7621</v>
      </c>
      <c r="D27" s="63">
        <f t="shared" si="2"/>
        <v>3937</v>
      </c>
      <c r="E27" s="63">
        <f t="shared" si="3"/>
        <v>3684</v>
      </c>
      <c r="F27" s="62">
        <f t="shared" si="4"/>
        <v>7365</v>
      </c>
      <c r="G27" s="62">
        <v>3733</v>
      </c>
      <c r="H27" s="62">
        <v>3632</v>
      </c>
      <c r="I27" s="28">
        <f t="shared" si="5"/>
        <v>256</v>
      </c>
      <c r="J27" s="64">
        <v>204</v>
      </c>
      <c r="K27" s="64">
        <v>52</v>
      </c>
      <c r="L27" s="65">
        <v>1456</v>
      </c>
    </row>
    <row r="28" spans="1:12" ht="24" customHeight="1">
      <c r="A28" s="74" t="s">
        <v>28</v>
      </c>
      <c r="B28" s="62">
        <v>11313</v>
      </c>
      <c r="C28" s="63">
        <f t="shared" si="1"/>
        <v>28925</v>
      </c>
      <c r="D28" s="63">
        <f t="shared" si="2"/>
        <v>14754</v>
      </c>
      <c r="E28" s="63">
        <f t="shared" si="3"/>
        <v>14171</v>
      </c>
      <c r="F28" s="62">
        <f t="shared" si="4"/>
        <v>28750</v>
      </c>
      <c r="G28" s="62">
        <v>14702</v>
      </c>
      <c r="H28" s="62">
        <v>14048</v>
      </c>
      <c r="I28" s="28">
        <f t="shared" si="5"/>
        <v>175</v>
      </c>
      <c r="J28" s="64">
        <v>52</v>
      </c>
      <c r="K28" s="64">
        <v>123</v>
      </c>
      <c r="L28" s="65">
        <v>3391</v>
      </c>
    </row>
    <row r="29" spans="1:12" ht="24" customHeight="1">
      <c r="A29" s="74" t="s">
        <v>29</v>
      </c>
      <c r="B29" s="62">
        <v>12789</v>
      </c>
      <c r="C29" s="63">
        <f t="shared" si="1"/>
        <v>32324</v>
      </c>
      <c r="D29" s="63">
        <f t="shared" si="2"/>
        <v>16054</v>
      </c>
      <c r="E29" s="63">
        <f t="shared" si="3"/>
        <v>16270</v>
      </c>
      <c r="F29" s="62">
        <f t="shared" si="4"/>
        <v>32157</v>
      </c>
      <c r="G29" s="62">
        <v>16000</v>
      </c>
      <c r="H29" s="62">
        <v>16157</v>
      </c>
      <c r="I29" s="28">
        <f t="shared" si="5"/>
        <v>167</v>
      </c>
      <c r="J29" s="64">
        <v>54</v>
      </c>
      <c r="K29" s="64">
        <v>113</v>
      </c>
      <c r="L29" s="65">
        <v>3474</v>
      </c>
    </row>
    <row r="30" spans="1:12" ht="24" customHeight="1">
      <c r="A30" s="74" t="s">
        <v>30</v>
      </c>
      <c r="B30" s="62">
        <v>9527</v>
      </c>
      <c r="C30" s="63">
        <f t="shared" si="1"/>
        <v>23328</v>
      </c>
      <c r="D30" s="63">
        <f t="shared" si="2"/>
        <v>11754</v>
      </c>
      <c r="E30" s="63">
        <f t="shared" si="3"/>
        <v>11574</v>
      </c>
      <c r="F30" s="62">
        <f t="shared" si="4"/>
        <v>23193</v>
      </c>
      <c r="G30" s="62">
        <v>11697</v>
      </c>
      <c r="H30" s="62">
        <v>11496</v>
      </c>
      <c r="I30" s="28">
        <f t="shared" si="5"/>
        <v>135</v>
      </c>
      <c r="J30" s="64">
        <v>57</v>
      </c>
      <c r="K30" s="64">
        <v>78</v>
      </c>
      <c r="L30" s="65">
        <v>3090</v>
      </c>
    </row>
    <row r="31" spans="1:12" ht="24" customHeight="1">
      <c r="A31" s="74" t="s">
        <v>31</v>
      </c>
      <c r="B31" s="62">
        <v>10221</v>
      </c>
      <c r="C31" s="63">
        <f t="shared" si="1"/>
        <v>25907</v>
      </c>
      <c r="D31" s="63">
        <f t="shared" si="2"/>
        <v>12713</v>
      </c>
      <c r="E31" s="63">
        <f t="shared" si="3"/>
        <v>13194</v>
      </c>
      <c r="F31" s="62">
        <f t="shared" si="4"/>
        <v>25816</v>
      </c>
      <c r="G31" s="62">
        <v>12679</v>
      </c>
      <c r="H31" s="62">
        <v>13137</v>
      </c>
      <c r="I31" s="28">
        <f t="shared" si="5"/>
        <v>91</v>
      </c>
      <c r="J31" s="64">
        <v>34</v>
      </c>
      <c r="K31" s="64">
        <v>57</v>
      </c>
      <c r="L31" s="65">
        <v>3157</v>
      </c>
    </row>
    <row r="32" spans="1:12" ht="24" customHeight="1">
      <c r="A32" s="74" t="s">
        <v>32</v>
      </c>
      <c r="B32" s="62">
        <v>13393</v>
      </c>
      <c r="C32" s="63">
        <f t="shared" si="1"/>
        <v>38199</v>
      </c>
      <c r="D32" s="63">
        <f t="shared" si="2"/>
        <v>18887</v>
      </c>
      <c r="E32" s="63">
        <f t="shared" si="3"/>
        <v>19312</v>
      </c>
      <c r="F32" s="62">
        <f t="shared" si="4"/>
        <v>38079</v>
      </c>
      <c r="G32" s="62">
        <v>18864</v>
      </c>
      <c r="H32" s="62">
        <v>19215</v>
      </c>
      <c r="I32" s="28">
        <f t="shared" si="5"/>
        <v>120</v>
      </c>
      <c r="J32" s="64">
        <v>23</v>
      </c>
      <c r="K32" s="64">
        <v>97</v>
      </c>
      <c r="L32" s="65">
        <v>3121</v>
      </c>
    </row>
    <row r="33" spans="1:12" ht="24" customHeight="1">
      <c r="A33" s="74" t="s">
        <v>33</v>
      </c>
      <c r="B33" s="62">
        <v>7484</v>
      </c>
      <c r="C33" s="63">
        <f t="shared" si="1"/>
        <v>18349</v>
      </c>
      <c r="D33" s="63">
        <f t="shared" si="2"/>
        <v>9124</v>
      </c>
      <c r="E33" s="63">
        <f t="shared" si="3"/>
        <v>9225</v>
      </c>
      <c r="F33" s="62">
        <f t="shared" si="4"/>
        <v>18263</v>
      </c>
      <c r="G33" s="62">
        <v>9104</v>
      </c>
      <c r="H33" s="62">
        <v>9159</v>
      </c>
      <c r="I33" s="28">
        <f t="shared" si="5"/>
        <v>86</v>
      </c>
      <c r="J33" s="64">
        <v>20</v>
      </c>
      <c r="K33" s="64">
        <v>66</v>
      </c>
      <c r="L33" s="65">
        <v>2441</v>
      </c>
    </row>
    <row r="34" spans="1:12" ht="24" customHeight="1">
      <c r="A34" s="74" t="s">
        <v>34</v>
      </c>
      <c r="B34" s="62">
        <v>10939</v>
      </c>
      <c r="C34" s="63">
        <f t="shared" si="1"/>
        <v>27872</v>
      </c>
      <c r="D34" s="63">
        <f t="shared" si="2"/>
        <v>13845</v>
      </c>
      <c r="E34" s="63">
        <f t="shared" si="3"/>
        <v>14027</v>
      </c>
      <c r="F34" s="62">
        <f t="shared" si="4"/>
        <v>27765</v>
      </c>
      <c r="G34" s="62">
        <v>13814</v>
      </c>
      <c r="H34" s="62">
        <v>13951</v>
      </c>
      <c r="I34" s="28">
        <f t="shared" si="5"/>
        <v>107</v>
      </c>
      <c r="J34" s="64">
        <v>31</v>
      </c>
      <c r="K34" s="64">
        <v>76</v>
      </c>
      <c r="L34" s="65">
        <v>3327</v>
      </c>
    </row>
    <row r="35" spans="1:12" ht="24" customHeight="1">
      <c r="A35" s="74" t="s">
        <v>35</v>
      </c>
      <c r="B35" s="62">
        <v>10440</v>
      </c>
      <c r="C35" s="63">
        <f t="shared" si="1"/>
        <v>30385</v>
      </c>
      <c r="D35" s="63">
        <f t="shared" si="2"/>
        <v>14856</v>
      </c>
      <c r="E35" s="63">
        <f t="shared" si="3"/>
        <v>15529</v>
      </c>
      <c r="F35" s="62">
        <f t="shared" si="4"/>
        <v>30299</v>
      </c>
      <c r="G35" s="62">
        <v>14835</v>
      </c>
      <c r="H35" s="62">
        <v>15464</v>
      </c>
      <c r="I35" s="28">
        <f t="shared" si="5"/>
        <v>86</v>
      </c>
      <c r="J35" s="64">
        <v>21</v>
      </c>
      <c r="K35" s="64">
        <v>65</v>
      </c>
      <c r="L35" s="65">
        <v>2136</v>
      </c>
    </row>
    <row r="36" spans="1:12" ht="24" customHeight="1">
      <c r="A36" s="75" t="s">
        <v>36</v>
      </c>
      <c r="B36" s="35">
        <v>9590</v>
      </c>
      <c r="C36" s="478">
        <f t="shared" si="1"/>
        <v>25108</v>
      </c>
      <c r="D36" s="478">
        <f t="shared" si="2"/>
        <v>12489</v>
      </c>
      <c r="E36" s="478">
        <f t="shared" si="3"/>
        <v>12619</v>
      </c>
      <c r="F36" s="35">
        <f t="shared" si="4"/>
        <v>25008</v>
      </c>
      <c r="G36" s="35">
        <v>12452</v>
      </c>
      <c r="H36" s="35">
        <v>12556</v>
      </c>
      <c r="I36" s="33">
        <f t="shared" si="5"/>
        <v>100</v>
      </c>
      <c r="J36" s="66">
        <v>37</v>
      </c>
      <c r="K36" s="66">
        <v>63</v>
      </c>
      <c r="L36" s="67">
        <v>2196</v>
      </c>
    </row>
    <row r="37" spans="1:12" ht="35.25" customHeight="1" thickBot="1">
      <c r="A37" s="527" t="s">
        <v>124</v>
      </c>
      <c r="B37" s="528"/>
      <c r="C37" s="528"/>
      <c r="D37" s="528"/>
      <c r="E37" s="528"/>
      <c r="F37" s="77"/>
      <c r="G37" s="77"/>
      <c r="H37" s="77"/>
      <c r="I37" s="78"/>
      <c r="J37" s="77"/>
      <c r="K37" s="77"/>
      <c r="L37" s="77"/>
    </row>
    <row r="38" spans="1:12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</row>
  </sheetData>
  <mergeCells count="14">
    <mergeCell ref="A1:H1"/>
    <mergeCell ref="F5:F6"/>
    <mergeCell ref="G5:H5"/>
    <mergeCell ref="A37:E37"/>
    <mergeCell ref="C5:C6"/>
    <mergeCell ref="D5:E5"/>
    <mergeCell ref="K3:L3"/>
    <mergeCell ref="A3:B3"/>
    <mergeCell ref="A4:A6"/>
    <mergeCell ref="B4:B6"/>
    <mergeCell ref="C4:K4"/>
    <mergeCell ref="I5:I6"/>
    <mergeCell ref="J5:K5"/>
    <mergeCell ref="L4:L6"/>
  </mergeCells>
  <phoneticPr fontId="2" type="noConversion"/>
  <pageMargins left="0.7" right="0.7" top="0.75" bottom="0.75" header="0.3" footer="0.3"/>
  <pageSetup paperSize="9" orientation="portrait" r:id="rId1"/>
  <ignoredErrors>
    <ignoredError sqref="E13:F13 I13 C13:D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6.5"/>
  <cols>
    <col min="1" max="13" width="13.125" customWidth="1"/>
    <col min="14" max="15" width="12.625" customWidth="1"/>
  </cols>
  <sheetData>
    <row r="1" spans="1:15" ht="24" customHeight="1">
      <c r="A1" s="452" t="s">
        <v>128</v>
      </c>
      <c r="B1" s="79"/>
      <c r="C1" s="79"/>
      <c r="D1" s="79"/>
      <c r="E1" s="79"/>
      <c r="F1" s="80"/>
      <c r="G1" s="80"/>
      <c r="H1" s="4"/>
      <c r="I1" s="4"/>
      <c r="J1" s="4"/>
      <c r="K1" s="3"/>
      <c r="L1" s="3"/>
      <c r="M1" s="5"/>
    </row>
    <row r="2" spans="1:15" s="24" customFormat="1" ht="10.5" customHeight="1" thickBot="1">
      <c r="A2" s="364"/>
      <c r="B2" s="364"/>
      <c r="C2" s="364"/>
      <c r="D2" s="364"/>
      <c r="E2" s="364"/>
      <c r="F2" s="80"/>
      <c r="G2" s="80"/>
      <c r="H2" s="4"/>
      <c r="I2" s="4"/>
      <c r="J2" s="4"/>
      <c r="K2" s="3"/>
      <c r="L2" s="3"/>
      <c r="M2" s="5"/>
    </row>
    <row r="3" spans="1:15">
      <c r="A3" s="144" t="s">
        <v>37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  <c r="L3" s="146"/>
      <c r="M3" s="147"/>
      <c r="N3" s="533" t="s">
        <v>130</v>
      </c>
      <c r="O3" s="534"/>
    </row>
    <row r="4" spans="1:15" ht="21" customHeight="1">
      <c r="A4" s="505" t="s">
        <v>129</v>
      </c>
      <c r="B4" s="535" t="s">
        <v>8</v>
      </c>
      <c r="C4" s="520"/>
      <c r="D4" s="535" t="s">
        <v>9</v>
      </c>
      <c r="E4" s="520"/>
      <c r="F4" s="535" t="s">
        <v>10</v>
      </c>
      <c r="G4" s="520"/>
      <c r="H4" s="535" t="s">
        <v>11</v>
      </c>
      <c r="I4" s="520"/>
      <c r="J4" s="509" t="s">
        <v>12</v>
      </c>
      <c r="K4" s="535"/>
      <c r="L4" s="509" t="s">
        <v>13</v>
      </c>
      <c r="M4" s="535"/>
      <c r="N4" s="531">
        <v>2018</v>
      </c>
      <c r="O4" s="532"/>
    </row>
    <row r="5" spans="1:15" ht="38.25" customHeight="1">
      <c r="A5" s="506"/>
      <c r="B5" s="166" t="s">
        <v>126</v>
      </c>
      <c r="C5" s="166" t="s">
        <v>127</v>
      </c>
      <c r="D5" s="166" t="s">
        <v>126</v>
      </c>
      <c r="E5" s="166" t="s">
        <v>127</v>
      </c>
      <c r="F5" s="166" t="s">
        <v>126</v>
      </c>
      <c r="G5" s="166" t="s">
        <v>127</v>
      </c>
      <c r="H5" s="166" t="s">
        <v>126</v>
      </c>
      <c r="I5" s="166" t="s">
        <v>127</v>
      </c>
      <c r="J5" s="166" t="s">
        <v>126</v>
      </c>
      <c r="K5" s="166" t="s">
        <v>127</v>
      </c>
      <c r="L5" s="166" t="s">
        <v>126</v>
      </c>
      <c r="M5" s="166" t="s">
        <v>127</v>
      </c>
      <c r="N5" s="166" t="s">
        <v>126</v>
      </c>
      <c r="O5" s="167" t="s">
        <v>127</v>
      </c>
    </row>
    <row r="6" spans="1:15">
      <c r="A6" s="148" t="s">
        <v>38</v>
      </c>
      <c r="B6" s="95">
        <v>448485</v>
      </c>
      <c r="C6" s="96">
        <v>100</v>
      </c>
      <c r="D6" s="97">
        <v>444359</v>
      </c>
      <c r="E6" s="97">
        <v>100</v>
      </c>
      <c r="F6" s="82">
        <f>SUM(F7:F24)</f>
        <v>444375</v>
      </c>
      <c r="G6" s="82">
        <v>100</v>
      </c>
      <c r="H6" s="82">
        <v>443119</v>
      </c>
      <c r="I6" s="82">
        <v>100</v>
      </c>
      <c r="J6" s="82">
        <v>440383</v>
      </c>
      <c r="K6" s="82">
        <v>100</v>
      </c>
      <c r="L6" s="83">
        <v>441375</v>
      </c>
      <c r="M6" s="83">
        <v>100</v>
      </c>
      <c r="N6" s="458">
        <v>444616</v>
      </c>
      <c r="O6" s="462">
        <v>100</v>
      </c>
    </row>
    <row r="7" spans="1:15">
      <c r="A7" s="149" t="s">
        <v>39</v>
      </c>
      <c r="B7" s="98">
        <v>21242</v>
      </c>
      <c r="C7" s="99">
        <v>4.7363902917600367</v>
      </c>
      <c r="D7" s="98">
        <v>20358</v>
      </c>
      <c r="E7" s="100">
        <v>4.5814307800674676</v>
      </c>
      <c r="F7" s="84">
        <v>20349</v>
      </c>
      <c r="G7" s="85">
        <v>4.5792405063291097</v>
      </c>
      <c r="H7" s="84">
        <v>20092</v>
      </c>
      <c r="I7" s="86">
        <v>4.5342221841085601</v>
      </c>
      <c r="J7" s="84">
        <v>19186</v>
      </c>
      <c r="K7" s="86">
        <v>4.3600000000000003</v>
      </c>
      <c r="L7" s="87">
        <v>18055</v>
      </c>
      <c r="M7" s="86">
        <v>4.0906258850184098</v>
      </c>
      <c r="N7" s="459">
        <v>17125</v>
      </c>
      <c r="O7" s="463">
        <v>3.8516382676286951</v>
      </c>
    </row>
    <row r="8" spans="1:15">
      <c r="A8" s="150" t="s">
        <v>40</v>
      </c>
      <c r="B8" s="101">
        <v>23308</v>
      </c>
      <c r="C8" s="102">
        <v>5.1970522982931424</v>
      </c>
      <c r="D8" s="101">
        <v>22221</v>
      </c>
      <c r="E8" s="103">
        <v>5.0006863819569318</v>
      </c>
      <c r="F8" s="88">
        <v>21228</v>
      </c>
      <c r="G8" s="89">
        <v>4.7770464135021102</v>
      </c>
      <c r="H8" s="88">
        <v>21042</v>
      </c>
      <c r="I8" s="90">
        <v>4.7486115467854004</v>
      </c>
      <c r="J8" s="88">
        <v>20605</v>
      </c>
      <c r="K8" s="90">
        <v>4.68</v>
      </c>
      <c r="L8" s="62">
        <v>20179</v>
      </c>
      <c r="M8" s="90">
        <v>4.5718493344661599</v>
      </c>
      <c r="N8" s="460">
        <v>19791</v>
      </c>
      <c r="O8" s="464">
        <v>4.4512568148694598</v>
      </c>
    </row>
    <row r="9" spans="1:15">
      <c r="A9" s="150" t="s">
        <v>41</v>
      </c>
      <c r="B9" s="101">
        <v>29535</v>
      </c>
      <c r="C9" s="102">
        <v>6.5855045319241441</v>
      </c>
      <c r="D9" s="101">
        <v>28005</v>
      </c>
      <c r="E9" s="103">
        <v>6.3023366242160055</v>
      </c>
      <c r="F9" s="88">
        <v>26216</v>
      </c>
      <c r="G9" s="89">
        <v>5.8995218002812901</v>
      </c>
      <c r="H9" s="88">
        <v>23717</v>
      </c>
      <c r="I9" s="90">
        <v>5.3522868574807196</v>
      </c>
      <c r="J9" s="88">
        <v>22051</v>
      </c>
      <c r="K9" s="90">
        <v>5.01</v>
      </c>
      <c r="L9" s="62">
        <v>21759</v>
      </c>
      <c r="M9" s="90">
        <v>4.9298215802888699</v>
      </c>
      <c r="N9" s="460">
        <v>20923</v>
      </c>
      <c r="O9" s="464">
        <v>4.7058585386040992</v>
      </c>
    </row>
    <row r="10" spans="1:15">
      <c r="A10" s="150" t="s">
        <v>42</v>
      </c>
      <c r="B10" s="101">
        <v>33963</v>
      </c>
      <c r="C10" s="102">
        <v>7.5728285226930661</v>
      </c>
      <c r="D10" s="101">
        <v>33038</v>
      </c>
      <c r="E10" s="103">
        <v>7.4349793747848016</v>
      </c>
      <c r="F10" s="88">
        <v>32167</v>
      </c>
      <c r="G10" s="89">
        <v>7.2387060478199698</v>
      </c>
      <c r="H10" s="88">
        <v>31536</v>
      </c>
      <c r="I10" s="90">
        <v>7.1168241488178099</v>
      </c>
      <c r="J10" s="88">
        <v>30406</v>
      </c>
      <c r="K10" s="90">
        <v>6.9</v>
      </c>
      <c r="L10" s="62">
        <v>28418</v>
      </c>
      <c r="M10" s="90">
        <v>6.43851600113282</v>
      </c>
      <c r="N10" s="460">
        <v>27373</v>
      </c>
      <c r="O10" s="464">
        <v>6.1565485722511113</v>
      </c>
    </row>
    <row r="11" spans="1:15">
      <c r="A11" s="150" t="s">
        <v>43</v>
      </c>
      <c r="B11" s="101">
        <v>30211</v>
      </c>
      <c r="C11" s="102">
        <v>6.7362342107316859</v>
      </c>
      <c r="D11" s="101">
        <v>31033</v>
      </c>
      <c r="E11" s="103">
        <v>6.9837676293267386</v>
      </c>
      <c r="F11" s="88">
        <v>31931</v>
      </c>
      <c r="G11" s="89">
        <v>7.1855977496483803</v>
      </c>
      <c r="H11" s="88">
        <v>32858</v>
      </c>
      <c r="I11" s="90">
        <v>7.4151638724586402</v>
      </c>
      <c r="J11" s="88">
        <v>33004</v>
      </c>
      <c r="K11" s="90">
        <v>7.49</v>
      </c>
      <c r="L11" s="62">
        <v>33369</v>
      </c>
      <c r="M11" s="90">
        <v>7.5602378929481704</v>
      </c>
      <c r="N11" s="460">
        <v>33833</v>
      </c>
      <c r="O11" s="464">
        <v>7.6094877377332351</v>
      </c>
    </row>
    <row r="12" spans="1:15">
      <c r="A12" s="150" t="s">
        <v>44</v>
      </c>
      <c r="B12" s="101">
        <v>26512</v>
      </c>
      <c r="C12" s="102">
        <v>5.9114574623454521</v>
      </c>
      <c r="D12" s="101">
        <v>25255</v>
      </c>
      <c r="E12" s="103">
        <v>5.6834676466550693</v>
      </c>
      <c r="F12" s="88">
        <v>25624</v>
      </c>
      <c r="G12" s="89">
        <v>5.7663009845288302</v>
      </c>
      <c r="H12" s="88">
        <v>25521</v>
      </c>
      <c r="I12" s="90">
        <v>5.7594009735533804</v>
      </c>
      <c r="J12" s="88">
        <v>26210</v>
      </c>
      <c r="K12" s="90">
        <v>5.95</v>
      </c>
      <c r="L12" s="62">
        <v>27377</v>
      </c>
      <c r="M12" s="90">
        <v>6.2026621353724201</v>
      </c>
      <c r="N12" s="460">
        <v>29245</v>
      </c>
      <c r="O12" s="464">
        <v>6.577586051784011</v>
      </c>
    </row>
    <row r="13" spans="1:15">
      <c r="A13" s="150" t="s">
        <v>45</v>
      </c>
      <c r="B13" s="101">
        <v>33173</v>
      </c>
      <c r="C13" s="102">
        <v>7.3966799335540765</v>
      </c>
      <c r="D13" s="101">
        <v>32582</v>
      </c>
      <c r="E13" s="103">
        <v>7.3323596461419713</v>
      </c>
      <c r="F13" s="88">
        <v>31077</v>
      </c>
      <c r="G13" s="89">
        <v>6.9934177215189903</v>
      </c>
      <c r="H13" s="88">
        <v>29166</v>
      </c>
      <c r="I13" s="90">
        <v>6.5819791071924199</v>
      </c>
      <c r="J13" s="88">
        <v>26807</v>
      </c>
      <c r="K13" s="90">
        <v>6.09</v>
      </c>
      <c r="L13" s="62">
        <v>25557</v>
      </c>
      <c r="M13" s="90">
        <v>5.7903143585386596</v>
      </c>
      <c r="N13" s="460">
        <v>25428</v>
      </c>
      <c r="O13" s="464">
        <v>5.7190924303218953</v>
      </c>
    </row>
    <row r="14" spans="1:15">
      <c r="A14" s="150" t="s">
        <v>46</v>
      </c>
      <c r="B14" s="101">
        <v>38804</v>
      </c>
      <c r="C14" s="102">
        <v>8.6522403201890814</v>
      </c>
      <c r="D14" s="101">
        <v>35489</v>
      </c>
      <c r="E14" s="103">
        <v>7.9865604162400228</v>
      </c>
      <c r="F14" s="88">
        <v>34251</v>
      </c>
      <c r="G14" s="89">
        <v>7.7076793248945199</v>
      </c>
      <c r="H14" s="88">
        <v>33476</v>
      </c>
      <c r="I14" s="90">
        <v>7.5546297947052601</v>
      </c>
      <c r="J14" s="88">
        <v>32871</v>
      </c>
      <c r="K14" s="90">
        <v>7.46</v>
      </c>
      <c r="L14" s="62">
        <v>32597</v>
      </c>
      <c r="M14" s="90">
        <v>7.38532993486265</v>
      </c>
      <c r="N14" s="460">
        <v>33061</v>
      </c>
      <c r="O14" s="464">
        <v>7.4358547600626155</v>
      </c>
    </row>
    <row r="15" spans="1:15">
      <c r="A15" s="150" t="s">
        <v>47</v>
      </c>
      <c r="B15" s="101">
        <v>44841</v>
      </c>
      <c r="C15" s="102">
        <v>9.9983277032676678</v>
      </c>
      <c r="D15" s="101">
        <v>43735</v>
      </c>
      <c r="E15" s="103">
        <v>9.8422671758645599</v>
      </c>
      <c r="F15" s="88">
        <v>42598</v>
      </c>
      <c r="G15" s="89">
        <v>9.5860478199718706</v>
      </c>
      <c r="H15" s="88">
        <v>40992</v>
      </c>
      <c r="I15" s="90">
        <v>9.2507881629991005</v>
      </c>
      <c r="J15" s="88">
        <v>38687</v>
      </c>
      <c r="K15" s="90">
        <v>8.7799999999999994</v>
      </c>
      <c r="L15" s="62">
        <v>36930</v>
      </c>
      <c r="M15" s="90">
        <v>8.3670348343245493</v>
      </c>
      <c r="N15" s="460">
        <v>34498</v>
      </c>
      <c r="O15" s="464">
        <v>7.7590550047681592</v>
      </c>
    </row>
    <row r="16" spans="1:15">
      <c r="A16" s="150" t="s">
        <v>48</v>
      </c>
      <c r="B16" s="101">
        <v>38748</v>
      </c>
      <c r="C16" s="102">
        <v>8.6397538379210008</v>
      </c>
      <c r="D16" s="101">
        <v>40203</v>
      </c>
      <c r="E16" s="103">
        <v>9.0474143654117505</v>
      </c>
      <c r="F16" s="88">
        <v>41179</v>
      </c>
      <c r="G16" s="89">
        <v>9.2667229254571009</v>
      </c>
      <c r="H16" s="88">
        <v>41802</v>
      </c>
      <c r="I16" s="90">
        <v>9.4335833038077794</v>
      </c>
      <c r="J16" s="88">
        <v>42546</v>
      </c>
      <c r="K16" s="90">
        <v>9.66</v>
      </c>
      <c r="L16" s="62">
        <v>42829</v>
      </c>
      <c r="M16" s="90">
        <v>9.7035400736335298</v>
      </c>
      <c r="N16" s="460">
        <v>42325</v>
      </c>
      <c r="O16" s="464">
        <v>9.519450492110046</v>
      </c>
    </row>
    <row r="17" spans="1:15">
      <c r="A17" s="150" t="s">
        <v>49</v>
      </c>
      <c r="B17" s="101">
        <v>38241</v>
      </c>
      <c r="C17" s="102">
        <v>8.5267065788153449</v>
      </c>
      <c r="D17" s="101">
        <v>38566</v>
      </c>
      <c r="E17" s="103">
        <v>8.6790185413145675</v>
      </c>
      <c r="F17" s="88">
        <v>38291</v>
      </c>
      <c r="G17" s="89">
        <v>8.6168213783403598</v>
      </c>
      <c r="H17" s="88">
        <v>38071</v>
      </c>
      <c r="I17" s="90">
        <v>8.5915972910211504</v>
      </c>
      <c r="J17" s="88">
        <v>37170</v>
      </c>
      <c r="K17" s="90">
        <v>8.44</v>
      </c>
      <c r="L17" s="62">
        <v>37451</v>
      </c>
      <c r="M17" s="90">
        <v>8.4850750495610292</v>
      </c>
      <c r="N17" s="460">
        <v>39046</v>
      </c>
      <c r="O17" s="464">
        <v>8.7819601633769366</v>
      </c>
    </row>
    <row r="18" spans="1:15">
      <c r="A18" s="150" t="s">
        <v>50</v>
      </c>
      <c r="B18" s="101">
        <v>27413</v>
      </c>
      <c r="C18" s="102">
        <v>6.1123560431229587</v>
      </c>
      <c r="D18" s="101">
        <v>28832</v>
      </c>
      <c r="E18" s="103">
        <v>6.4884474040134217</v>
      </c>
      <c r="F18" s="88">
        <v>31123</v>
      </c>
      <c r="G18" s="89">
        <v>7.0037693389592102</v>
      </c>
      <c r="H18" s="88">
        <v>32840</v>
      </c>
      <c r="I18" s="90">
        <v>7.4111017582184502</v>
      </c>
      <c r="J18" s="88">
        <v>35199</v>
      </c>
      <c r="K18" s="90">
        <v>7.99</v>
      </c>
      <c r="L18" s="62">
        <v>36586</v>
      </c>
      <c r="M18" s="90">
        <v>8.2890965732087203</v>
      </c>
      <c r="N18" s="460">
        <v>37328</v>
      </c>
      <c r="O18" s="464">
        <v>8.3955593141047551</v>
      </c>
    </row>
    <row r="19" spans="1:15">
      <c r="A19" s="150" t="s">
        <v>51</v>
      </c>
      <c r="B19" s="101">
        <v>19968</v>
      </c>
      <c r="C19" s="102">
        <v>4.4523228201612097</v>
      </c>
      <c r="D19" s="101">
        <v>20310</v>
      </c>
      <c r="E19" s="103">
        <v>4.5706287033682225</v>
      </c>
      <c r="F19" s="88">
        <v>21169</v>
      </c>
      <c r="G19" s="89">
        <v>4.76376933895921</v>
      </c>
      <c r="H19" s="88">
        <v>22877</v>
      </c>
      <c r="I19" s="90">
        <v>5.1627215262717199</v>
      </c>
      <c r="J19" s="88">
        <v>24485</v>
      </c>
      <c r="K19" s="90">
        <v>5.56</v>
      </c>
      <c r="L19" s="62">
        <v>26011</v>
      </c>
      <c r="M19" s="90">
        <v>5.8931747380345501</v>
      </c>
      <c r="N19" s="460">
        <v>27689</v>
      </c>
      <c r="O19" s="464">
        <v>6.2276211382406386</v>
      </c>
    </row>
    <row r="20" spans="1:15">
      <c r="A20" s="150" t="s">
        <v>52</v>
      </c>
      <c r="B20" s="101">
        <v>14080</v>
      </c>
      <c r="C20" s="102">
        <v>3.1394583988316218</v>
      </c>
      <c r="D20" s="101">
        <v>14803</v>
      </c>
      <c r="E20" s="103">
        <v>3.331315445394377</v>
      </c>
      <c r="F20" s="88">
        <v>15713</v>
      </c>
      <c r="G20" s="89">
        <v>3.53597749648383</v>
      </c>
      <c r="H20" s="88">
        <v>16829</v>
      </c>
      <c r="I20" s="90">
        <v>3.79785114156694</v>
      </c>
      <c r="J20" s="88">
        <v>17832</v>
      </c>
      <c r="K20" s="90">
        <v>4.05</v>
      </c>
      <c r="L20" s="62">
        <v>18828</v>
      </c>
      <c r="M20" s="90">
        <v>4.2657604078164804</v>
      </c>
      <c r="N20" s="460">
        <v>19297</v>
      </c>
      <c r="O20" s="464">
        <v>4.3401497022149451</v>
      </c>
    </row>
    <row r="21" spans="1:15">
      <c r="A21" s="150" t="s">
        <v>53</v>
      </c>
      <c r="B21" s="101">
        <v>13506</v>
      </c>
      <c r="C21" s="102">
        <v>3.011471955583799</v>
      </c>
      <c r="D21" s="101">
        <v>13829</v>
      </c>
      <c r="E21" s="103">
        <v>3.1121233057055218</v>
      </c>
      <c r="F21" s="88">
        <v>13874</v>
      </c>
      <c r="G21" s="89">
        <v>3.12213783403657</v>
      </c>
      <c r="H21" s="88">
        <v>13485</v>
      </c>
      <c r="I21" s="90">
        <v>3.0432005849444499</v>
      </c>
      <c r="J21" s="88">
        <v>13019</v>
      </c>
      <c r="K21" s="90">
        <v>2.96</v>
      </c>
      <c r="L21" s="62">
        <v>13100</v>
      </c>
      <c r="M21" s="90">
        <v>2.9679977343528701</v>
      </c>
      <c r="N21" s="460">
        <v>13879</v>
      </c>
      <c r="O21" s="464">
        <v>3.1215700739514545</v>
      </c>
    </row>
    <row r="22" spans="1:15">
      <c r="A22" s="150" t="s">
        <v>54</v>
      </c>
      <c r="B22" s="101">
        <v>8245</v>
      </c>
      <c r="C22" s="102">
        <v>1.9</v>
      </c>
      <c r="D22" s="101">
        <v>8876</v>
      </c>
      <c r="E22" s="103">
        <v>1.9974840163021339</v>
      </c>
      <c r="F22" s="88">
        <v>9574</v>
      </c>
      <c r="G22" s="89">
        <v>2.1544866385372701</v>
      </c>
      <c r="H22" s="88">
        <v>10024</v>
      </c>
      <c r="I22" s="90">
        <v>2.2621462857607102</v>
      </c>
      <c r="J22" s="88">
        <v>10767</v>
      </c>
      <c r="K22" s="90">
        <v>2.44</v>
      </c>
      <c r="L22" s="62">
        <v>11955</v>
      </c>
      <c r="M22" s="90">
        <v>2.7085811384876801</v>
      </c>
      <c r="N22" s="460">
        <v>12379</v>
      </c>
      <c r="O22" s="464">
        <v>2.7842002986847079</v>
      </c>
    </row>
    <row r="23" spans="1:15">
      <c r="A23" s="150" t="s">
        <v>55</v>
      </c>
      <c r="B23" s="101">
        <v>4236</v>
      </c>
      <c r="C23" s="102">
        <v>0.94451319442121817</v>
      </c>
      <c r="D23" s="101">
        <v>4513</v>
      </c>
      <c r="E23" s="103">
        <v>1.015620252993638</v>
      </c>
      <c r="F23" s="88">
        <v>5063</v>
      </c>
      <c r="G23" s="89">
        <v>1.13935302390999</v>
      </c>
      <c r="H23" s="88">
        <v>5603</v>
      </c>
      <c r="I23" s="90">
        <v>1.26444589376669</v>
      </c>
      <c r="J23" s="88">
        <v>6140</v>
      </c>
      <c r="K23" s="90">
        <v>1.39</v>
      </c>
      <c r="L23" s="62">
        <v>6548</v>
      </c>
      <c r="M23" s="90">
        <v>1.4835457377513499</v>
      </c>
      <c r="N23" s="460">
        <v>7122</v>
      </c>
      <c r="O23" s="464">
        <v>1.6018316929665148</v>
      </c>
    </row>
    <row r="24" spans="1:15">
      <c r="A24" s="151" t="s">
        <v>56</v>
      </c>
      <c r="B24" s="104">
        <v>2459</v>
      </c>
      <c r="C24" s="105">
        <v>0.6</v>
      </c>
      <c r="D24" s="104">
        <v>2711</v>
      </c>
      <c r="E24" s="106">
        <v>0.61009229024279921</v>
      </c>
      <c r="F24" s="91">
        <v>2948</v>
      </c>
      <c r="G24" s="92">
        <v>0.66340365599999995</v>
      </c>
      <c r="H24" s="91">
        <v>3188</v>
      </c>
      <c r="I24" s="93">
        <v>0.72</v>
      </c>
      <c r="J24" s="91">
        <v>3398</v>
      </c>
      <c r="K24" s="93">
        <v>0.79</v>
      </c>
      <c r="L24" s="35">
        <v>3826</v>
      </c>
      <c r="M24" s="94">
        <v>1</v>
      </c>
      <c r="N24" s="461">
        <v>4274</v>
      </c>
      <c r="O24" s="465">
        <v>0.96127894632671784</v>
      </c>
    </row>
    <row r="25" spans="1:15">
      <c r="A25" s="152"/>
      <c r="B25" s="8"/>
      <c r="C25" s="8"/>
      <c r="D25" s="8"/>
      <c r="E25" s="8"/>
      <c r="F25" s="8"/>
      <c r="G25" s="8"/>
      <c r="H25" s="9"/>
      <c r="I25" s="9"/>
      <c r="J25" s="7"/>
      <c r="K25" s="7"/>
      <c r="L25" s="10"/>
      <c r="M25" s="10"/>
      <c r="N25" s="107"/>
      <c r="O25" s="153"/>
    </row>
    <row r="26" spans="1:15">
      <c r="A26" s="154" t="s">
        <v>57</v>
      </c>
      <c r="B26" s="108">
        <f t="shared" ref="B26:I26" si="0">SUM(B27:B44)</f>
        <v>225108</v>
      </c>
      <c r="C26" s="108">
        <f t="shared" si="0"/>
        <v>99.999999999999986</v>
      </c>
      <c r="D26" s="108">
        <f t="shared" si="0"/>
        <v>222780</v>
      </c>
      <c r="E26" s="108">
        <f t="shared" si="0"/>
        <v>99.999999999999986</v>
      </c>
      <c r="F26" s="108">
        <f t="shared" si="0"/>
        <v>222664</v>
      </c>
      <c r="G26" s="108">
        <f t="shared" si="0"/>
        <v>99.999999999270443</v>
      </c>
      <c r="H26" s="108">
        <f t="shared" si="0"/>
        <v>221876</v>
      </c>
      <c r="I26" s="108">
        <f t="shared" si="0"/>
        <v>100</v>
      </c>
      <c r="J26" s="109">
        <f>SUM(J27:J44)</f>
        <v>220247</v>
      </c>
      <c r="K26" s="109">
        <f>SUM(K27:K44)</f>
        <v>99.999999999999986</v>
      </c>
      <c r="L26" s="110">
        <f>SUM(L27:L44)</f>
        <v>220579</v>
      </c>
      <c r="M26" s="110">
        <f>SUM(M27:M44)</f>
        <v>99.563421721922751</v>
      </c>
      <c r="N26" s="466">
        <v>221855</v>
      </c>
      <c r="O26" s="467">
        <v>100</v>
      </c>
    </row>
    <row r="27" spans="1:15">
      <c r="A27" s="155" t="s">
        <v>39</v>
      </c>
      <c r="B27" s="111">
        <v>11097</v>
      </c>
      <c r="C27" s="112">
        <v>4.9296337757876225</v>
      </c>
      <c r="D27" s="111">
        <v>10593</v>
      </c>
      <c r="E27" s="113">
        <v>4.7549151629410185</v>
      </c>
      <c r="F27" s="114">
        <v>10564</v>
      </c>
      <c r="G27" s="115">
        <v>4.7443681960262998</v>
      </c>
      <c r="H27" s="114">
        <v>10403</v>
      </c>
      <c r="I27" s="115">
        <v>4.6886549243721696</v>
      </c>
      <c r="J27" s="114">
        <v>9861</v>
      </c>
      <c r="K27" s="115">
        <v>4.4800000000000004</v>
      </c>
      <c r="L27" s="116">
        <v>9192</v>
      </c>
      <c r="M27" s="117">
        <v>4.1672144673790301</v>
      </c>
      <c r="N27" s="468">
        <v>8721</v>
      </c>
      <c r="O27" s="471">
        <v>3.9309458880800521</v>
      </c>
    </row>
    <row r="28" spans="1:15">
      <c r="A28" s="156" t="s">
        <v>40</v>
      </c>
      <c r="B28" s="118">
        <v>12197</v>
      </c>
      <c r="C28" s="119">
        <v>5.4182881105958032</v>
      </c>
      <c r="D28" s="118">
        <v>11602</v>
      </c>
      <c r="E28" s="120">
        <v>5.2078283508393932</v>
      </c>
      <c r="F28" s="121">
        <v>11018</v>
      </c>
      <c r="G28" s="122">
        <v>4.9482628534473498</v>
      </c>
      <c r="H28" s="121">
        <v>10911</v>
      </c>
      <c r="I28" s="122">
        <v>4.9176116389334599</v>
      </c>
      <c r="J28" s="121">
        <v>10674</v>
      </c>
      <c r="K28" s="122">
        <v>4.8499999999999996</v>
      </c>
      <c r="L28" s="123">
        <v>10416</v>
      </c>
      <c r="M28" s="124">
        <v>4.7221176993276801</v>
      </c>
      <c r="N28" s="469">
        <v>10140</v>
      </c>
      <c r="O28" s="472">
        <v>4.5705528385657299</v>
      </c>
    </row>
    <row r="29" spans="1:15">
      <c r="A29" s="156" t="s">
        <v>41</v>
      </c>
      <c r="B29" s="118">
        <v>15684</v>
      </c>
      <c r="C29" s="119">
        <v>6.967322351937737</v>
      </c>
      <c r="D29" s="118">
        <v>14856</v>
      </c>
      <c r="E29" s="120">
        <v>6.6684621599784544</v>
      </c>
      <c r="F29" s="121">
        <v>13871</v>
      </c>
      <c r="G29" s="122">
        <v>6.2295656235403998</v>
      </c>
      <c r="H29" s="121">
        <v>12494</v>
      </c>
      <c r="I29" s="122">
        <v>5.6310732120643996</v>
      </c>
      <c r="J29" s="121">
        <v>11569</v>
      </c>
      <c r="K29" s="122">
        <v>5.25</v>
      </c>
      <c r="L29" s="123">
        <v>11356</v>
      </c>
      <c r="M29" s="124">
        <v>5.1482688741902001</v>
      </c>
      <c r="N29" s="469">
        <v>10860</v>
      </c>
      <c r="O29" s="472">
        <v>4.8950891347952492</v>
      </c>
    </row>
    <row r="30" spans="1:15">
      <c r="A30" s="156" t="s">
        <v>42</v>
      </c>
      <c r="B30" s="118">
        <v>18215</v>
      </c>
      <c r="C30" s="119">
        <v>8.0916715532100145</v>
      </c>
      <c r="D30" s="118">
        <v>17601</v>
      </c>
      <c r="E30" s="120">
        <v>7.9006194451925662</v>
      </c>
      <c r="F30" s="121">
        <v>17096</v>
      </c>
      <c r="G30" s="122">
        <v>7.6779362627097303</v>
      </c>
      <c r="H30" s="121">
        <v>16776</v>
      </c>
      <c r="I30" s="122">
        <v>7.5609800068506701</v>
      </c>
      <c r="J30" s="121">
        <v>16113</v>
      </c>
      <c r="K30" s="122">
        <v>7.32</v>
      </c>
      <c r="L30" s="123">
        <v>15076</v>
      </c>
      <c r="M30" s="124">
        <v>6.8347394810929396</v>
      </c>
      <c r="N30" s="469">
        <v>14413</v>
      </c>
      <c r="O30" s="472">
        <v>6.4965856077167521</v>
      </c>
    </row>
    <row r="31" spans="1:15">
      <c r="A31" s="156" t="s">
        <v>43</v>
      </c>
      <c r="B31" s="118">
        <v>16757</v>
      </c>
      <c r="C31" s="119">
        <v>7.4439824439824438</v>
      </c>
      <c r="D31" s="118">
        <v>17121</v>
      </c>
      <c r="E31" s="120">
        <v>7.685160247778076</v>
      </c>
      <c r="F31" s="121">
        <v>17595</v>
      </c>
      <c r="G31" s="122">
        <v>7.9020407430029103</v>
      </c>
      <c r="H31" s="121">
        <v>17904</v>
      </c>
      <c r="I31" s="122">
        <v>8.0693720817032908</v>
      </c>
      <c r="J31" s="121">
        <v>18003</v>
      </c>
      <c r="K31" s="122">
        <v>8.17</v>
      </c>
      <c r="L31" s="123">
        <v>18053</v>
      </c>
      <c r="M31" s="124">
        <v>8.1843693189288196</v>
      </c>
      <c r="N31" s="469">
        <v>18124</v>
      </c>
      <c r="O31" s="472">
        <v>8.1692997678663986</v>
      </c>
    </row>
    <row r="32" spans="1:15">
      <c r="A32" s="156" t="s">
        <v>44</v>
      </c>
      <c r="B32" s="118">
        <v>13963</v>
      </c>
      <c r="C32" s="119">
        <v>6.2028004335696645</v>
      </c>
      <c r="D32" s="118">
        <v>13641</v>
      </c>
      <c r="E32" s="120">
        <v>6.1230810665230271</v>
      </c>
      <c r="F32" s="121">
        <v>13942</v>
      </c>
      <c r="G32" s="122">
        <v>6.2614522329608704</v>
      </c>
      <c r="H32" s="121">
        <v>14043</v>
      </c>
      <c r="I32" s="122">
        <v>6.32921091059871</v>
      </c>
      <c r="J32" s="121">
        <v>14370</v>
      </c>
      <c r="K32" s="122">
        <v>6.52</v>
      </c>
      <c r="L32" s="123">
        <v>15185</v>
      </c>
      <c r="M32" s="124">
        <v>6.8841548832844497</v>
      </c>
      <c r="N32" s="469">
        <v>16128</v>
      </c>
      <c r="O32" s="472">
        <v>7.2696130355412318</v>
      </c>
    </row>
    <row r="33" spans="1:15">
      <c r="A33" s="156" t="s">
        <v>45</v>
      </c>
      <c r="B33" s="118">
        <v>16277</v>
      </c>
      <c r="C33" s="119">
        <v>7.2307514615206916</v>
      </c>
      <c r="D33" s="118">
        <v>15952</v>
      </c>
      <c r="E33" s="120">
        <v>7.1604273274082058</v>
      </c>
      <c r="F33" s="121">
        <v>15447</v>
      </c>
      <c r="G33" s="122">
        <v>6.9373585312398998</v>
      </c>
      <c r="H33" s="121">
        <v>14668</v>
      </c>
      <c r="I33" s="122">
        <v>6.61089978186014</v>
      </c>
      <c r="J33" s="121">
        <v>13795</v>
      </c>
      <c r="K33" s="122">
        <v>6.26</v>
      </c>
      <c r="L33" s="123">
        <v>13403</v>
      </c>
      <c r="M33" s="124">
        <v>6.0762810603003903</v>
      </c>
      <c r="N33" s="469">
        <v>13607</v>
      </c>
      <c r="O33" s="472">
        <v>6.1332852538820397</v>
      </c>
    </row>
    <row r="34" spans="1:15">
      <c r="A34" s="156" t="s">
        <v>46</v>
      </c>
      <c r="B34" s="118">
        <v>18815</v>
      </c>
      <c r="C34" s="119">
        <v>8.358210281287203</v>
      </c>
      <c r="D34" s="118">
        <v>17302</v>
      </c>
      <c r="E34" s="120">
        <v>7.7664063201364568</v>
      </c>
      <c r="F34" s="121">
        <v>16796</v>
      </c>
      <c r="G34" s="122">
        <v>7.5432041102288698</v>
      </c>
      <c r="H34" s="121">
        <v>16531</v>
      </c>
      <c r="I34" s="122">
        <v>7.4505579693161899</v>
      </c>
      <c r="J34" s="121">
        <v>16227</v>
      </c>
      <c r="K34" s="122">
        <v>7.37</v>
      </c>
      <c r="L34" s="123">
        <v>16203</v>
      </c>
      <c r="M34" s="124">
        <v>7.34566753861428</v>
      </c>
      <c r="N34" s="469">
        <v>16511</v>
      </c>
      <c r="O34" s="472">
        <v>7.4422483153411019</v>
      </c>
    </row>
    <row r="35" spans="1:15">
      <c r="A35" s="156" t="s">
        <v>47</v>
      </c>
      <c r="B35" s="118">
        <v>22480</v>
      </c>
      <c r="C35" s="119">
        <v>9.9863176786253707</v>
      </c>
      <c r="D35" s="118">
        <v>21700</v>
      </c>
      <c r="E35" s="120">
        <v>9.7405512164467183</v>
      </c>
      <c r="F35" s="121">
        <v>20975</v>
      </c>
      <c r="G35" s="122">
        <v>9.4200229942873595</v>
      </c>
      <c r="H35" s="121">
        <v>20129</v>
      </c>
      <c r="I35" s="122">
        <v>9.0721844633939703</v>
      </c>
      <c r="J35" s="121">
        <v>18983</v>
      </c>
      <c r="K35" s="122">
        <v>8.6199999999999992</v>
      </c>
      <c r="L35" s="123">
        <v>18025</v>
      </c>
      <c r="M35" s="124">
        <v>8.1716754541456798</v>
      </c>
      <c r="N35" s="469">
        <v>16965</v>
      </c>
      <c r="O35" s="472">
        <v>7.6468864799080478</v>
      </c>
    </row>
    <row r="36" spans="1:15">
      <c r="A36" s="156" t="s">
        <v>48</v>
      </c>
      <c r="B36" s="118">
        <v>19483</v>
      </c>
      <c r="C36" s="119">
        <v>8.6549567318798086</v>
      </c>
      <c r="D36" s="118">
        <v>20276</v>
      </c>
      <c r="E36" s="120">
        <v>9.1013555974504001</v>
      </c>
      <c r="F36" s="121">
        <v>20763</v>
      </c>
      <c r="G36" s="122">
        <v>9.3248122732008802</v>
      </c>
      <c r="H36" s="121">
        <v>21062</v>
      </c>
      <c r="I36" s="122">
        <v>9.4926896104130201</v>
      </c>
      <c r="J36" s="121">
        <v>21117</v>
      </c>
      <c r="K36" s="122">
        <v>9.59</v>
      </c>
      <c r="L36" s="123">
        <v>21251</v>
      </c>
      <c r="M36" s="124">
        <v>9.6341900180887592</v>
      </c>
      <c r="N36" s="469">
        <v>20769</v>
      </c>
      <c r="O36" s="472">
        <v>9.3615199116540087</v>
      </c>
    </row>
    <row r="37" spans="1:15">
      <c r="A37" s="156" t="s">
        <v>49</v>
      </c>
      <c r="B37" s="118">
        <v>19479</v>
      </c>
      <c r="C37" s="119">
        <v>8.6531798070259605</v>
      </c>
      <c r="D37" s="118">
        <v>19459</v>
      </c>
      <c r="E37" s="120">
        <v>8.7346260885178211</v>
      </c>
      <c r="F37" s="121">
        <v>19212</v>
      </c>
      <c r="G37" s="122">
        <v>8.6282470448747901</v>
      </c>
      <c r="H37" s="121">
        <v>19033</v>
      </c>
      <c r="I37" s="122">
        <v>8.5782148587499307</v>
      </c>
      <c r="J37" s="121">
        <v>18673</v>
      </c>
      <c r="K37" s="122">
        <v>8.48</v>
      </c>
      <c r="L37" s="123">
        <v>18680</v>
      </c>
      <c r="M37" s="124">
        <v>8.4686212196083908</v>
      </c>
      <c r="N37" s="469">
        <v>19480</v>
      </c>
      <c r="O37" s="472">
        <v>8.7805097924319941</v>
      </c>
    </row>
    <row r="38" spans="1:15">
      <c r="A38" s="156" t="s">
        <v>50</v>
      </c>
      <c r="B38" s="118">
        <v>13821</v>
      </c>
      <c r="C38" s="119">
        <v>6.1397196012580624</v>
      </c>
      <c r="D38" s="118">
        <v>14646</v>
      </c>
      <c r="E38" s="120">
        <v>6.5741987611096144</v>
      </c>
      <c r="F38" s="121">
        <v>15684</v>
      </c>
      <c r="G38" s="122">
        <v>7.0437969316997799</v>
      </c>
      <c r="H38" s="121">
        <v>16576</v>
      </c>
      <c r="I38" s="122">
        <v>7.4708395680470199</v>
      </c>
      <c r="J38" s="121">
        <v>17741</v>
      </c>
      <c r="K38" s="122">
        <v>8.06</v>
      </c>
      <c r="L38" s="123">
        <v>18312</v>
      </c>
      <c r="M38" s="124">
        <v>8.3017875681728501</v>
      </c>
      <c r="N38" s="469">
        <v>18535</v>
      </c>
      <c r="O38" s="472">
        <v>8.3545559036307502</v>
      </c>
    </row>
    <row r="39" spans="1:15">
      <c r="A39" s="156" t="s">
        <v>51</v>
      </c>
      <c r="B39" s="118">
        <v>9523</v>
      </c>
      <c r="C39" s="119">
        <v>4.230413845798461</v>
      </c>
      <c r="D39" s="118">
        <v>9746</v>
      </c>
      <c r="E39" s="120">
        <v>4.3747194541700329</v>
      </c>
      <c r="F39" s="121">
        <v>10293</v>
      </c>
      <c r="G39" s="122">
        <v>4.6226601516185797</v>
      </c>
      <c r="H39" s="121">
        <v>11071</v>
      </c>
      <c r="I39" s="122">
        <v>4.9897239899763797</v>
      </c>
      <c r="J39" s="121">
        <v>11906</v>
      </c>
      <c r="K39" s="122">
        <v>5.41</v>
      </c>
      <c r="L39" s="123">
        <v>12807</v>
      </c>
      <c r="M39" s="124">
        <v>5.8060830813450099</v>
      </c>
      <c r="N39" s="469">
        <v>13802</v>
      </c>
      <c r="O39" s="472">
        <v>6.2211805007775354</v>
      </c>
    </row>
    <row r="40" spans="1:15">
      <c r="A40" s="156" t="s">
        <v>52</v>
      </c>
      <c r="B40" s="118">
        <v>6365</v>
      </c>
      <c r="C40" s="119">
        <v>2.8275316736855198</v>
      </c>
      <c r="D40" s="118">
        <v>6709</v>
      </c>
      <c r="E40" s="120">
        <v>3.0114911571954392</v>
      </c>
      <c r="F40" s="121">
        <v>7256</v>
      </c>
      <c r="G40" s="122">
        <v>3.25872166133726</v>
      </c>
      <c r="H40" s="121">
        <v>7783</v>
      </c>
      <c r="I40" s="122">
        <v>3.5078151760442799</v>
      </c>
      <c r="J40" s="121">
        <v>8228</v>
      </c>
      <c r="K40" s="122">
        <v>3.74</v>
      </c>
      <c r="L40" s="123">
        <v>8757</v>
      </c>
      <c r="M40" s="124">
        <v>3.9700062109266998</v>
      </c>
      <c r="N40" s="469">
        <v>8993</v>
      </c>
      <c r="O40" s="472">
        <v>4.0535484888778708</v>
      </c>
    </row>
    <row r="41" spans="1:15">
      <c r="A41" s="156" t="s">
        <v>53</v>
      </c>
      <c r="B41" s="118">
        <v>5867</v>
      </c>
      <c r="C41" s="119">
        <v>2.6063045293814526</v>
      </c>
      <c r="D41" s="118">
        <v>6005</v>
      </c>
      <c r="E41" s="120">
        <v>2.6954843343208545</v>
      </c>
      <c r="F41" s="121">
        <v>5961</v>
      </c>
      <c r="G41" s="122">
        <v>2.67712786979485</v>
      </c>
      <c r="H41" s="121">
        <v>5806</v>
      </c>
      <c r="I41" s="122">
        <v>2.61677693847014</v>
      </c>
      <c r="J41" s="121">
        <v>5722</v>
      </c>
      <c r="K41" s="122">
        <v>2.6</v>
      </c>
      <c r="L41" s="123">
        <v>5676</v>
      </c>
      <c r="M41" s="124">
        <v>2.5732277324677302</v>
      </c>
      <c r="N41" s="469">
        <v>6050</v>
      </c>
      <c r="O41" s="472">
        <v>2.7270063780397105</v>
      </c>
    </row>
    <row r="42" spans="1:15">
      <c r="A42" s="156" t="s">
        <v>54</v>
      </c>
      <c r="B42" s="118">
        <v>3202</v>
      </c>
      <c r="C42" s="119">
        <v>1.4224283455052686</v>
      </c>
      <c r="D42" s="118">
        <v>3509</v>
      </c>
      <c r="E42" s="120">
        <v>1.5750965077655086</v>
      </c>
      <c r="F42" s="121">
        <v>3851</v>
      </c>
      <c r="G42" s="122">
        <v>1.7295117306794101</v>
      </c>
      <c r="H42" s="121">
        <v>4043</v>
      </c>
      <c r="I42" s="122">
        <v>1.82218897041591</v>
      </c>
      <c r="J42" s="121">
        <v>4339</v>
      </c>
      <c r="K42" s="122">
        <v>1.97</v>
      </c>
      <c r="L42" s="123">
        <v>4942</v>
      </c>
      <c r="M42" s="124">
        <v>2.2404671342240201</v>
      </c>
      <c r="N42" s="469">
        <v>5099</v>
      </c>
      <c r="O42" s="472">
        <v>2.2983480201032207</v>
      </c>
    </row>
    <row r="43" spans="1:15">
      <c r="A43" s="156" t="s">
        <v>55</v>
      </c>
      <c r="B43" s="118">
        <v>1302</v>
      </c>
      <c r="C43" s="119">
        <v>0.57838903992750146</v>
      </c>
      <c r="D43" s="118">
        <v>1429</v>
      </c>
      <c r="E43" s="120">
        <v>0.64143998563605353</v>
      </c>
      <c r="F43" s="121">
        <v>1627</v>
      </c>
      <c r="G43" s="122">
        <v>0.73069737362124099</v>
      </c>
      <c r="H43" s="121">
        <v>1894</v>
      </c>
      <c r="I43" s="122">
        <v>0.85362995547062304</v>
      </c>
      <c r="J43" s="121">
        <v>2126</v>
      </c>
      <c r="K43" s="122">
        <v>0.97</v>
      </c>
      <c r="L43" s="123">
        <v>2282</v>
      </c>
      <c r="M43" s="124">
        <v>1.03454997982582</v>
      </c>
      <c r="N43" s="469">
        <v>2572</v>
      </c>
      <c r="O43" s="472">
        <v>1.1593157693087828</v>
      </c>
    </row>
    <row r="44" spans="1:15">
      <c r="A44" s="157" t="s">
        <v>56</v>
      </c>
      <c r="B44" s="127">
        <v>581</v>
      </c>
      <c r="C44" s="128">
        <v>0.25809833502141194</v>
      </c>
      <c r="D44" s="127">
        <v>633</v>
      </c>
      <c r="E44" s="129">
        <v>0.28413681659035822</v>
      </c>
      <c r="F44" s="130">
        <v>713</v>
      </c>
      <c r="G44" s="131">
        <v>0.320213415</v>
      </c>
      <c r="H44" s="130">
        <v>749</v>
      </c>
      <c r="I44" s="131">
        <v>0.33757594331969232</v>
      </c>
      <c r="J44" s="130">
        <v>800</v>
      </c>
      <c r="K44" s="125">
        <v>0.34</v>
      </c>
      <c r="L44" s="81">
        <v>963</v>
      </c>
      <c r="M44" s="126">
        <v>0</v>
      </c>
      <c r="N44" s="470">
        <v>1086</v>
      </c>
      <c r="O44" s="473">
        <v>0.48950891347952485</v>
      </c>
    </row>
    <row r="45" spans="1:15">
      <c r="A45" s="152"/>
      <c r="B45" s="8"/>
      <c r="C45" s="8"/>
      <c r="D45" s="8"/>
      <c r="E45" s="8"/>
      <c r="F45" s="8"/>
      <c r="G45" s="8"/>
      <c r="H45" s="9"/>
      <c r="I45" s="9"/>
      <c r="J45" s="7"/>
      <c r="K45" s="7"/>
      <c r="L45" s="10"/>
      <c r="M45" s="10"/>
      <c r="N45" s="158"/>
      <c r="O45" s="159"/>
    </row>
    <row r="46" spans="1:15">
      <c r="A46" s="154" t="s">
        <v>58</v>
      </c>
      <c r="B46" s="108">
        <f t="shared" ref="B46:K46" si="1">SUM(B47:B64)</f>
        <v>223377</v>
      </c>
      <c r="C46" s="108">
        <f t="shared" si="1"/>
        <v>100.05003514238258</v>
      </c>
      <c r="D46" s="108">
        <f t="shared" si="1"/>
        <v>221579</v>
      </c>
      <c r="E46" s="108">
        <f t="shared" si="1"/>
        <v>99.999999999999986</v>
      </c>
      <c r="F46" s="108">
        <f t="shared" si="1"/>
        <v>221711</v>
      </c>
      <c r="G46" s="108">
        <f t="shared" si="1"/>
        <v>99.99999999912086</v>
      </c>
      <c r="H46" s="108">
        <f t="shared" si="1"/>
        <v>221243</v>
      </c>
      <c r="I46" s="108">
        <f t="shared" si="1"/>
        <v>100.00000000000001</v>
      </c>
      <c r="J46" s="132">
        <f t="shared" si="1"/>
        <v>220136</v>
      </c>
      <c r="K46" s="132">
        <f t="shared" si="1"/>
        <v>100</v>
      </c>
      <c r="L46" s="133">
        <f>SUM(L47:L64)</f>
        <v>220796</v>
      </c>
      <c r="M46" s="133">
        <f>SUM(M47:M64)</f>
        <v>99.70332795883985</v>
      </c>
      <c r="N46" s="474">
        <v>222761</v>
      </c>
      <c r="O46" s="475">
        <v>100</v>
      </c>
    </row>
    <row r="47" spans="1:15">
      <c r="A47" s="160" t="s">
        <v>39</v>
      </c>
      <c r="B47" s="134">
        <v>10145</v>
      </c>
      <c r="C47" s="135">
        <v>4.5416493193121941</v>
      </c>
      <c r="D47" s="134">
        <v>9765</v>
      </c>
      <c r="E47" s="136">
        <v>4.4070060790959431</v>
      </c>
      <c r="F47" s="137">
        <v>9785</v>
      </c>
      <c r="G47" s="138">
        <v>4.4134030336789802</v>
      </c>
      <c r="H47" s="137">
        <v>9689</v>
      </c>
      <c r="I47" s="138">
        <v>4.3793475951781504</v>
      </c>
      <c r="J47" s="137">
        <v>9325</v>
      </c>
      <c r="K47" s="138">
        <v>4.24</v>
      </c>
      <c r="L47" s="116">
        <v>8863</v>
      </c>
      <c r="M47" s="117">
        <v>4.0141125745031596</v>
      </c>
      <c r="N47" s="468">
        <v>8404</v>
      </c>
      <c r="O47" s="471">
        <v>3.7726532023109973</v>
      </c>
    </row>
    <row r="48" spans="1:15">
      <c r="A48" s="156" t="s">
        <v>40</v>
      </c>
      <c r="B48" s="118">
        <v>11111</v>
      </c>
      <c r="C48" s="119">
        <v>4.974102078548821</v>
      </c>
      <c r="D48" s="118">
        <v>10619</v>
      </c>
      <c r="E48" s="120">
        <v>4.7924216645079181</v>
      </c>
      <c r="F48" s="121">
        <v>10210</v>
      </c>
      <c r="G48" s="122">
        <v>4.6050940187902301</v>
      </c>
      <c r="H48" s="121">
        <v>10131</v>
      </c>
      <c r="I48" s="122">
        <v>4.5791279272112604</v>
      </c>
      <c r="J48" s="121">
        <v>9931</v>
      </c>
      <c r="K48" s="122">
        <v>4.51</v>
      </c>
      <c r="L48" s="123">
        <v>9763</v>
      </c>
      <c r="M48" s="124">
        <v>4.4217286545046104</v>
      </c>
      <c r="N48" s="469">
        <v>9651</v>
      </c>
      <c r="O48" s="472">
        <v>4.3324459847100707</v>
      </c>
    </row>
    <row r="49" spans="1:15">
      <c r="A49" s="156" t="s">
        <v>41</v>
      </c>
      <c r="B49" s="118">
        <v>13851</v>
      </c>
      <c r="C49" s="119">
        <v>6.2007279173773489</v>
      </c>
      <c r="D49" s="118">
        <v>13149</v>
      </c>
      <c r="E49" s="120">
        <v>5.9342266189485464</v>
      </c>
      <c r="F49" s="121">
        <v>12345</v>
      </c>
      <c r="G49" s="122">
        <v>5.5680593204667304</v>
      </c>
      <c r="H49" s="121">
        <v>11223</v>
      </c>
      <c r="I49" s="122">
        <v>5.0727028651754003</v>
      </c>
      <c r="J49" s="121">
        <v>10482</v>
      </c>
      <c r="K49" s="122">
        <v>4.76</v>
      </c>
      <c r="L49" s="123">
        <v>10403</v>
      </c>
      <c r="M49" s="124">
        <v>4.7115889780611999</v>
      </c>
      <c r="N49" s="469">
        <v>10063</v>
      </c>
      <c r="O49" s="472">
        <v>4.5173975695925233</v>
      </c>
    </row>
    <row r="50" spans="1:15">
      <c r="A50" s="156" t="s">
        <v>42</v>
      </c>
      <c r="B50" s="118">
        <v>15748</v>
      </c>
      <c r="C50" s="119">
        <v>7.1</v>
      </c>
      <c r="D50" s="118">
        <v>15437</v>
      </c>
      <c r="E50" s="120">
        <v>6.9668154473122454</v>
      </c>
      <c r="F50" s="121">
        <v>15071</v>
      </c>
      <c r="G50" s="122">
        <v>6.7975878508508796</v>
      </c>
      <c r="H50" s="121">
        <v>14760</v>
      </c>
      <c r="I50" s="122">
        <v>6.6713975131416596</v>
      </c>
      <c r="J50" s="121">
        <v>14293</v>
      </c>
      <c r="K50" s="122">
        <v>6.49</v>
      </c>
      <c r="L50" s="123">
        <v>13342</v>
      </c>
      <c r="M50" s="124">
        <v>6.0426819326437098</v>
      </c>
      <c r="N50" s="469">
        <v>12960</v>
      </c>
      <c r="O50" s="472">
        <v>5.8178945147489909</v>
      </c>
    </row>
    <row r="51" spans="1:15">
      <c r="A51" s="156" t="s">
        <v>43</v>
      </c>
      <c r="B51" s="118">
        <v>13454</v>
      </c>
      <c r="C51" s="119">
        <v>6.0230014728463539</v>
      </c>
      <c r="D51" s="118">
        <v>13912</v>
      </c>
      <c r="E51" s="120">
        <v>6.2785733305051465</v>
      </c>
      <c r="F51" s="121">
        <v>14336</v>
      </c>
      <c r="G51" s="122">
        <v>6.4660752060114302</v>
      </c>
      <c r="H51" s="121">
        <v>14954</v>
      </c>
      <c r="I51" s="122">
        <v>6.7590839032195396</v>
      </c>
      <c r="J51" s="121">
        <v>15001</v>
      </c>
      <c r="K51" s="122">
        <v>6.81</v>
      </c>
      <c r="L51" s="123">
        <v>15316</v>
      </c>
      <c r="M51" s="124">
        <v>6.93671986811355</v>
      </c>
      <c r="N51" s="469">
        <v>15709</v>
      </c>
      <c r="O51" s="472">
        <v>7.0519525410641899</v>
      </c>
    </row>
    <row r="52" spans="1:15">
      <c r="A52" s="156" t="s">
        <v>44</v>
      </c>
      <c r="B52" s="118">
        <v>12549</v>
      </c>
      <c r="C52" s="119">
        <v>5.6178568071018953</v>
      </c>
      <c r="D52" s="118">
        <v>11614</v>
      </c>
      <c r="E52" s="120">
        <v>5.241471439080418</v>
      </c>
      <c r="F52" s="121">
        <v>11682</v>
      </c>
      <c r="G52" s="122">
        <v>5.2690213836931896</v>
      </c>
      <c r="H52" s="121">
        <v>11478</v>
      </c>
      <c r="I52" s="122">
        <v>5.1879607490406503</v>
      </c>
      <c r="J52" s="121">
        <v>11840</v>
      </c>
      <c r="K52" s="122">
        <v>5.38</v>
      </c>
      <c r="L52" s="123">
        <v>12192</v>
      </c>
      <c r="M52" s="124">
        <v>5.5218391637529702</v>
      </c>
      <c r="N52" s="469">
        <v>13117</v>
      </c>
      <c r="O52" s="472">
        <v>5.8883736381143912</v>
      </c>
    </row>
    <row r="53" spans="1:15">
      <c r="A53" s="156" t="s">
        <v>45</v>
      </c>
      <c r="B53" s="118">
        <v>16896</v>
      </c>
      <c r="C53" s="119">
        <v>7.5638942236667157</v>
      </c>
      <c r="D53" s="118">
        <v>16630</v>
      </c>
      <c r="E53" s="120">
        <v>7.5052238704931424</v>
      </c>
      <c r="F53" s="121">
        <v>15630</v>
      </c>
      <c r="G53" s="122">
        <v>7.0497178759736796</v>
      </c>
      <c r="H53" s="121">
        <v>14498</v>
      </c>
      <c r="I53" s="122">
        <v>6.5529756873663798</v>
      </c>
      <c r="J53" s="121">
        <v>13012</v>
      </c>
      <c r="K53" s="122">
        <v>5.91</v>
      </c>
      <c r="L53" s="123">
        <v>12154</v>
      </c>
      <c r="M53" s="124">
        <v>5.5046287070417899</v>
      </c>
      <c r="N53" s="469">
        <v>11821</v>
      </c>
      <c r="O53" s="472">
        <v>5.3065841866394923</v>
      </c>
    </row>
    <row r="54" spans="1:15">
      <c r="A54" s="156" t="s">
        <v>46</v>
      </c>
      <c r="B54" s="118">
        <v>19989</v>
      </c>
      <c r="C54" s="119">
        <v>8.948548865818772</v>
      </c>
      <c r="D54" s="118">
        <v>18187</v>
      </c>
      <c r="E54" s="120">
        <v>8.2079077890955361</v>
      </c>
      <c r="F54" s="121">
        <v>17455</v>
      </c>
      <c r="G54" s="122">
        <v>7.8728615179219803</v>
      </c>
      <c r="H54" s="121">
        <v>16945</v>
      </c>
      <c r="I54" s="122">
        <v>7.6589993807713697</v>
      </c>
      <c r="J54" s="121">
        <v>16644</v>
      </c>
      <c r="K54" s="122">
        <v>7.56</v>
      </c>
      <c r="L54" s="123">
        <v>16394</v>
      </c>
      <c r="M54" s="124">
        <v>7.4249533506041798</v>
      </c>
      <c r="N54" s="469">
        <v>16550</v>
      </c>
      <c r="O54" s="472">
        <v>7.4294872082635646</v>
      </c>
    </row>
    <row r="55" spans="1:15">
      <c r="A55" s="156" t="s">
        <v>47</v>
      </c>
      <c r="B55" s="118">
        <v>22361</v>
      </c>
      <c r="C55" s="119">
        <v>10.010430796366681</v>
      </c>
      <c r="D55" s="118">
        <v>22035</v>
      </c>
      <c r="E55" s="120">
        <v>9.944534454979939</v>
      </c>
      <c r="F55" s="121">
        <v>21623</v>
      </c>
      <c r="G55" s="122">
        <v>9.7527862848482894</v>
      </c>
      <c r="H55" s="121">
        <v>20863</v>
      </c>
      <c r="I55" s="122">
        <v>9.42990286698336</v>
      </c>
      <c r="J55" s="121">
        <v>19704</v>
      </c>
      <c r="K55" s="122">
        <v>8.9499999999999993</v>
      </c>
      <c r="L55" s="123">
        <v>18905</v>
      </c>
      <c r="M55" s="124">
        <v>8.5622022138082201</v>
      </c>
      <c r="N55" s="469">
        <v>17533</v>
      </c>
      <c r="O55" s="472">
        <v>7.8707673246214558</v>
      </c>
    </row>
    <row r="56" spans="1:15">
      <c r="A56" s="156" t="s">
        <v>48</v>
      </c>
      <c r="B56" s="118">
        <v>19265</v>
      </c>
      <c r="C56" s="119">
        <v>8.6244331332232047</v>
      </c>
      <c r="D56" s="118">
        <v>19927</v>
      </c>
      <c r="E56" s="120">
        <v>8.9931807617147843</v>
      </c>
      <c r="F56" s="121">
        <v>20416</v>
      </c>
      <c r="G56" s="122">
        <v>9.2083838871323493</v>
      </c>
      <c r="H56" s="121">
        <v>20740</v>
      </c>
      <c r="I56" s="122">
        <v>9.3743078877071806</v>
      </c>
      <c r="J56" s="121">
        <v>21429</v>
      </c>
      <c r="K56" s="122">
        <v>9.73</v>
      </c>
      <c r="L56" s="123">
        <v>21578</v>
      </c>
      <c r="M56" s="124">
        <v>9.7728219714125295</v>
      </c>
      <c r="N56" s="469">
        <v>21556</v>
      </c>
      <c r="O56" s="472">
        <v>9.6767387469081214</v>
      </c>
    </row>
    <row r="57" spans="1:15">
      <c r="A57" s="156" t="s">
        <v>49</v>
      </c>
      <c r="B57" s="118">
        <v>18762</v>
      </c>
      <c r="C57" s="119">
        <v>8.3992532803287716</v>
      </c>
      <c r="D57" s="118">
        <v>19107</v>
      </c>
      <c r="E57" s="120">
        <v>8.6231095907103104</v>
      </c>
      <c r="F57" s="121">
        <v>19079</v>
      </c>
      <c r="G57" s="122">
        <v>8.6053465998529592</v>
      </c>
      <c r="H57" s="121">
        <v>19038</v>
      </c>
      <c r="I57" s="122">
        <v>8.6050180118692996</v>
      </c>
      <c r="J57" s="121">
        <v>18497</v>
      </c>
      <c r="K57" s="122">
        <v>8.4</v>
      </c>
      <c r="L57" s="123">
        <v>18771</v>
      </c>
      <c r="M57" s="124">
        <v>8.5015127085635598</v>
      </c>
      <c r="N57" s="469">
        <v>19566</v>
      </c>
      <c r="O57" s="472">
        <v>8.7834046354613236</v>
      </c>
    </row>
    <row r="58" spans="1:15">
      <c r="A58" s="156" t="s">
        <v>50</v>
      </c>
      <c r="B58" s="118">
        <v>13592</v>
      </c>
      <c r="C58" s="119">
        <v>6.0847804384515864</v>
      </c>
      <c r="D58" s="118">
        <v>14186</v>
      </c>
      <c r="E58" s="120">
        <v>6.4022312583773733</v>
      </c>
      <c r="F58" s="121">
        <v>15439</v>
      </c>
      <c r="G58" s="122">
        <v>6.9635696920766197</v>
      </c>
      <c r="H58" s="121">
        <v>16264</v>
      </c>
      <c r="I58" s="122">
        <v>7.3511930320959298</v>
      </c>
      <c r="J58" s="121">
        <v>17458</v>
      </c>
      <c r="K58" s="122">
        <v>7.93</v>
      </c>
      <c r="L58" s="123">
        <v>18274</v>
      </c>
      <c r="M58" s="124">
        <v>8.2764180510516496</v>
      </c>
      <c r="N58" s="469">
        <v>18793</v>
      </c>
      <c r="O58" s="472">
        <v>8.436395957999828</v>
      </c>
    </row>
    <row r="59" spans="1:15">
      <c r="A59" s="156" t="s">
        <v>51</v>
      </c>
      <c r="B59" s="118">
        <v>10445</v>
      </c>
      <c r="C59" s="119">
        <v>4.6759514184540034</v>
      </c>
      <c r="D59" s="118">
        <v>10564</v>
      </c>
      <c r="E59" s="120">
        <v>4.7675998176722523</v>
      </c>
      <c r="F59" s="121">
        <v>10876</v>
      </c>
      <c r="G59" s="122">
        <v>4.9054850683998499</v>
      </c>
      <c r="H59" s="121">
        <v>11806</v>
      </c>
      <c r="I59" s="122">
        <v>5.3362140271104597</v>
      </c>
      <c r="J59" s="121">
        <v>12579</v>
      </c>
      <c r="K59" s="122">
        <v>5.71</v>
      </c>
      <c r="L59" s="123">
        <v>13204</v>
      </c>
      <c r="M59" s="124">
        <v>5.9801808003768198</v>
      </c>
      <c r="N59" s="469">
        <v>13887</v>
      </c>
      <c r="O59" s="472">
        <v>6.2340355807345098</v>
      </c>
    </row>
    <row r="60" spans="1:15">
      <c r="A60" s="156" t="s">
        <v>52</v>
      </c>
      <c r="B60" s="118">
        <v>7715</v>
      </c>
      <c r="C60" s="119">
        <v>3.4538023162635363</v>
      </c>
      <c r="D60" s="118">
        <v>8094</v>
      </c>
      <c r="E60" s="120">
        <v>3.6528732415978054</v>
      </c>
      <c r="F60" s="121">
        <v>8457</v>
      </c>
      <c r="G60" s="122">
        <v>3.8144250849078301</v>
      </c>
      <c r="H60" s="121">
        <v>9046</v>
      </c>
      <c r="I60" s="122">
        <v>4.0887169311571396</v>
      </c>
      <c r="J60" s="121">
        <v>9604</v>
      </c>
      <c r="K60" s="122">
        <v>4.3600000000000003</v>
      </c>
      <c r="L60" s="123">
        <v>10071</v>
      </c>
      <c r="M60" s="124">
        <v>4.56122393521622</v>
      </c>
      <c r="N60" s="469">
        <v>10304</v>
      </c>
      <c r="O60" s="472">
        <v>4.625585268516482</v>
      </c>
    </row>
    <row r="61" spans="1:15">
      <c r="A61" s="156" t="s">
        <v>53</v>
      </c>
      <c r="B61" s="118">
        <v>7639</v>
      </c>
      <c r="C61" s="119">
        <v>3.4197791178142785</v>
      </c>
      <c r="D61" s="118">
        <v>7824</v>
      </c>
      <c r="E61" s="120">
        <v>3.5310205389499907</v>
      </c>
      <c r="F61" s="121">
        <v>7913</v>
      </c>
      <c r="G61" s="122">
        <v>3.5690606239654299</v>
      </c>
      <c r="H61" s="121">
        <v>7679</v>
      </c>
      <c r="I61" s="122">
        <v>3.4708442752991102</v>
      </c>
      <c r="J61" s="121">
        <v>7297</v>
      </c>
      <c r="K61" s="122">
        <v>3.31</v>
      </c>
      <c r="L61" s="123">
        <v>7424</v>
      </c>
      <c r="M61" s="124">
        <v>3.3623797532564002</v>
      </c>
      <c r="N61" s="469">
        <v>7829</v>
      </c>
      <c r="O61" s="472">
        <v>3.5145290243803897</v>
      </c>
    </row>
    <row r="62" spans="1:15">
      <c r="A62" s="156" t="s">
        <v>54</v>
      </c>
      <c r="B62" s="118">
        <v>5043</v>
      </c>
      <c r="C62" s="119">
        <v>2.2576182865738192</v>
      </c>
      <c r="D62" s="118">
        <v>5367</v>
      </c>
      <c r="E62" s="120">
        <v>2.4221609448548826</v>
      </c>
      <c r="F62" s="121">
        <v>5723</v>
      </c>
      <c r="G62" s="122">
        <v>2.5812882536274699</v>
      </c>
      <c r="H62" s="121">
        <v>5981</v>
      </c>
      <c r="I62" s="122">
        <v>2.7033623662669601</v>
      </c>
      <c r="J62" s="121">
        <v>6428</v>
      </c>
      <c r="K62" s="122">
        <v>2.92</v>
      </c>
      <c r="L62" s="123">
        <v>7013</v>
      </c>
      <c r="M62" s="124">
        <v>3.1762350767224001</v>
      </c>
      <c r="N62" s="469">
        <v>7280</v>
      </c>
      <c r="O62" s="472">
        <v>3.2680765484083838</v>
      </c>
    </row>
    <row r="63" spans="1:15">
      <c r="A63" s="156" t="s">
        <v>55</v>
      </c>
      <c r="B63" s="118">
        <v>2934</v>
      </c>
      <c r="C63" s="119">
        <v>1.3134745296068977</v>
      </c>
      <c r="D63" s="118">
        <v>3084</v>
      </c>
      <c r="E63" s="120">
        <v>1.3918286480216988</v>
      </c>
      <c r="F63" s="121">
        <v>3436</v>
      </c>
      <c r="G63" s="122">
        <v>1.54976523492294</v>
      </c>
      <c r="H63" s="121">
        <v>3709</v>
      </c>
      <c r="I63" s="122">
        <v>1.6764372206126299</v>
      </c>
      <c r="J63" s="121">
        <v>4014</v>
      </c>
      <c r="K63" s="122">
        <v>1.82</v>
      </c>
      <c r="L63" s="123">
        <v>4266</v>
      </c>
      <c r="M63" s="124">
        <v>1.9321002192068699</v>
      </c>
      <c r="N63" s="469">
        <v>4550</v>
      </c>
      <c r="O63" s="472">
        <v>2.0425478427552402</v>
      </c>
    </row>
    <row r="64" spans="1:15">
      <c r="A64" s="161" t="s">
        <v>56</v>
      </c>
      <c r="B64" s="139">
        <v>1878</v>
      </c>
      <c r="C64" s="140">
        <v>0.84073114062772802</v>
      </c>
      <c r="D64" s="139">
        <v>2078</v>
      </c>
      <c r="E64" s="141">
        <v>0.93781450408206546</v>
      </c>
      <c r="F64" s="142">
        <v>2235</v>
      </c>
      <c r="G64" s="143">
        <v>1.0080690619999999</v>
      </c>
      <c r="H64" s="142">
        <v>2439</v>
      </c>
      <c r="I64" s="143">
        <v>1.1024077597935309</v>
      </c>
      <c r="J64" s="142">
        <v>2598</v>
      </c>
      <c r="K64" s="143">
        <v>1.21</v>
      </c>
      <c r="L64" s="142">
        <v>2863</v>
      </c>
      <c r="M64" s="143">
        <v>1</v>
      </c>
      <c r="N64" s="476">
        <v>3188</v>
      </c>
      <c r="O64" s="477">
        <v>1.431130224770045</v>
      </c>
    </row>
    <row r="65" spans="1:15" ht="17.25" thickBot="1">
      <c r="A65" s="536" t="s">
        <v>59</v>
      </c>
      <c r="B65" s="537"/>
      <c r="C65" s="537"/>
      <c r="D65" s="537"/>
      <c r="E65" s="537"/>
      <c r="F65" s="537"/>
      <c r="G65" s="537"/>
      <c r="H65" s="537"/>
      <c r="I65" s="164"/>
      <c r="J65" s="165"/>
      <c r="K65" s="164"/>
      <c r="L65" s="165"/>
      <c r="M65" s="164"/>
      <c r="N65" s="162"/>
      <c r="O65" s="163"/>
    </row>
  </sheetData>
  <mergeCells count="10">
    <mergeCell ref="A65:H65"/>
    <mergeCell ref="H4:I4"/>
    <mergeCell ref="F4:G4"/>
    <mergeCell ref="D4:E4"/>
    <mergeCell ref="B4:C4"/>
    <mergeCell ref="N4:O4"/>
    <mergeCell ref="N3:O3"/>
    <mergeCell ref="A4:A5"/>
    <mergeCell ref="J4:K4"/>
    <mergeCell ref="L4:M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sqref="A1:E1"/>
    </sheetView>
  </sheetViews>
  <sheetFormatPr defaultRowHeight="16.5"/>
  <cols>
    <col min="1" max="9" width="18.25" customWidth="1"/>
  </cols>
  <sheetData>
    <row r="1" spans="1:9" ht="24" customHeight="1">
      <c r="A1" s="538" t="s">
        <v>324</v>
      </c>
      <c r="B1" s="538"/>
      <c r="C1" s="538"/>
      <c r="D1" s="538"/>
      <c r="E1" s="538"/>
      <c r="F1" s="11"/>
      <c r="G1" s="11"/>
      <c r="H1" s="6" t="s">
        <v>7</v>
      </c>
      <c r="I1" s="4"/>
    </row>
    <row r="2" spans="1:9" ht="17.25" thickBot="1">
      <c r="A2" s="4"/>
      <c r="B2" s="3"/>
      <c r="C2" s="3"/>
      <c r="D2" s="3"/>
      <c r="E2" s="3"/>
      <c r="F2" s="3"/>
      <c r="G2" s="3"/>
      <c r="H2" s="4"/>
      <c r="I2" s="4"/>
    </row>
    <row r="3" spans="1:9">
      <c r="A3" s="144" t="s">
        <v>143</v>
      </c>
      <c r="B3" s="145"/>
      <c r="C3" s="145"/>
      <c r="D3" s="145"/>
      <c r="E3" s="145"/>
      <c r="F3" s="145"/>
      <c r="G3" s="145"/>
      <c r="H3" s="540" t="s">
        <v>150</v>
      </c>
      <c r="I3" s="541"/>
    </row>
    <row r="4" spans="1:9" ht="24" customHeight="1">
      <c r="A4" s="505" t="s">
        <v>300</v>
      </c>
      <c r="B4" s="539" t="s">
        <v>144</v>
      </c>
      <c r="C4" s="509"/>
      <c r="D4" s="509"/>
      <c r="E4" s="539" t="s">
        <v>147</v>
      </c>
      <c r="F4" s="509"/>
      <c r="G4" s="509"/>
      <c r="H4" s="513" t="s">
        <v>148</v>
      </c>
      <c r="I4" s="498" t="s">
        <v>149</v>
      </c>
    </row>
    <row r="5" spans="1:9" ht="24" customHeight="1">
      <c r="A5" s="506"/>
      <c r="B5" s="447"/>
      <c r="C5" s="448" t="s">
        <v>145</v>
      </c>
      <c r="D5" s="448" t="s">
        <v>146</v>
      </c>
      <c r="E5" s="447"/>
      <c r="F5" s="448" t="s">
        <v>145</v>
      </c>
      <c r="G5" s="448" t="s">
        <v>146</v>
      </c>
      <c r="H5" s="509"/>
      <c r="I5" s="499"/>
    </row>
    <row r="6" spans="1:9" ht="24" customHeight="1">
      <c r="A6" s="194" t="s">
        <v>60</v>
      </c>
      <c r="B6" s="174">
        <v>3798</v>
      </c>
      <c r="C6" s="174">
        <v>1927</v>
      </c>
      <c r="D6" s="174">
        <v>1871</v>
      </c>
      <c r="E6" s="174">
        <v>2027</v>
      </c>
      <c r="F6" s="174">
        <v>1118</v>
      </c>
      <c r="G6" s="174">
        <v>909</v>
      </c>
      <c r="H6" s="174">
        <v>2371</v>
      </c>
      <c r="I6" s="195">
        <v>814</v>
      </c>
    </row>
    <row r="7" spans="1:9" ht="24" customHeight="1">
      <c r="A7" s="196" t="s">
        <v>61</v>
      </c>
      <c r="B7" s="175">
        <v>3820</v>
      </c>
      <c r="C7" s="176">
        <v>1943</v>
      </c>
      <c r="D7" s="176">
        <v>1877</v>
      </c>
      <c r="E7" s="175">
        <v>2018</v>
      </c>
      <c r="F7" s="175">
        <v>1153</v>
      </c>
      <c r="G7" s="175">
        <v>865</v>
      </c>
      <c r="H7" s="175">
        <v>2239</v>
      </c>
      <c r="I7" s="197">
        <v>790</v>
      </c>
    </row>
    <row r="8" spans="1:9" ht="24" customHeight="1">
      <c r="A8" s="196" t="s">
        <v>11</v>
      </c>
      <c r="B8" s="177">
        <v>3900</v>
      </c>
      <c r="C8" s="178">
        <v>2053</v>
      </c>
      <c r="D8" s="178">
        <v>1847</v>
      </c>
      <c r="E8" s="177">
        <v>2100</v>
      </c>
      <c r="F8" s="178">
        <v>1141</v>
      </c>
      <c r="G8" s="178">
        <v>959</v>
      </c>
      <c r="H8" s="179">
        <v>2206</v>
      </c>
      <c r="I8" s="198">
        <v>784</v>
      </c>
    </row>
    <row r="9" spans="1:9" ht="24" customHeight="1">
      <c r="A9" s="199" t="s">
        <v>12</v>
      </c>
      <c r="B9" s="180">
        <v>3575</v>
      </c>
      <c r="C9" s="181">
        <v>1805</v>
      </c>
      <c r="D9" s="181">
        <v>1770</v>
      </c>
      <c r="E9" s="180">
        <v>2236</v>
      </c>
      <c r="F9" s="181">
        <v>1230</v>
      </c>
      <c r="G9" s="181">
        <v>1006</v>
      </c>
      <c r="H9" s="182">
        <v>2126</v>
      </c>
      <c r="I9" s="200">
        <v>778</v>
      </c>
    </row>
    <row r="10" spans="1:9" ht="24" customHeight="1">
      <c r="A10" s="201" t="s">
        <v>62</v>
      </c>
      <c r="B10" s="183">
        <v>3022</v>
      </c>
      <c r="C10" s="184">
        <v>1502</v>
      </c>
      <c r="D10" s="184">
        <v>1520</v>
      </c>
      <c r="E10" s="183">
        <v>2189</v>
      </c>
      <c r="F10" s="184">
        <v>1210</v>
      </c>
      <c r="G10" s="184">
        <v>979</v>
      </c>
      <c r="H10" s="185">
        <v>2077</v>
      </c>
      <c r="I10" s="202">
        <v>783</v>
      </c>
    </row>
    <row r="11" spans="1:9" s="23" customFormat="1" ht="24" customHeight="1">
      <c r="A11" s="203" t="s">
        <v>123</v>
      </c>
      <c r="B11" s="186">
        <f>C11+D11</f>
        <v>2785</v>
      </c>
      <c r="C11" s="187">
        <v>1429</v>
      </c>
      <c r="D11" s="187">
        <v>1356</v>
      </c>
      <c r="E11" s="186">
        <f>F11+G11</f>
        <v>2222</v>
      </c>
      <c r="F11" s="187">
        <v>1231</v>
      </c>
      <c r="G11" s="187">
        <v>991</v>
      </c>
      <c r="H11" s="188">
        <v>1984</v>
      </c>
      <c r="I11" s="204">
        <v>796</v>
      </c>
    </row>
    <row r="12" spans="1:9">
      <c r="A12" s="205"/>
      <c r="B12" s="206"/>
      <c r="C12" s="206"/>
      <c r="D12" s="206"/>
      <c r="E12" s="206"/>
      <c r="F12" s="206"/>
      <c r="G12" s="206"/>
      <c r="H12" s="207"/>
      <c r="I12" s="208"/>
    </row>
    <row r="13" spans="1:9" ht="21" customHeight="1">
      <c r="A13" s="209" t="s">
        <v>131</v>
      </c>
      <c r="B13" s="168">
        <f>C13+D13</f>
        <v>255</v>
      </c>
      <c r="C13" s="169">
        <v>120</v>
      </c>
      <c r="D13" s="169">
        <v>135</v>
      </c>
      <c r="E13" s="170">
        <f>F13+G13</f>
        <v>265</v>
      </c>
      <c r="F13" s="171">
        <v>141</v>
      </c>
      <c r="G13" s="171">
        <v>124</v>
      </c>
      <c r="H13" s="171">
        <v>167</v>
      </c>
      <c r="I13" s="210">
        <v>58</v>
      </c>
    </row>
    <row r="14" spans="1:9" ht="21" customHeight="1">
      <c r="A14" s="196" t="s">
        <v>132</v>
      </c>
      <c r="B14" s="168">
        <f t="shared" ref="B14:B24" si="0">C14+D14</f>
        <v>258</v>
      </c>
      <c r="C14" s="169">
        <v>122</v>
      </c>
      <c r="D14" s="169">
        <v>136</v>
      </c>
      <c r="E14" s="170">
        <f t="shared" ref="E14:E24" si="1">F14+G14</f>
        <v>189</v>
      </c>
      <c r="F14" s="171">
        <v>95</v>
      </c>
      <c r="G14" s="171">
        <v>94</v>
      </c>
      <c r="H14" s="171">
        <v>123</v>
      </c>
      <c r="I14" s="210">
        <v>55</v>
      </c>
    </row>
    <row r="15" spans="1:9" ht="21" customHeight="1">
      <c r="A15" s="196" t="s">
        <v>133</v>
      </c>
      <c r="B15" s="168">
        <f t="shared" si="0"/>
        <v>252</v>
      </c>
      <c r="C15" s="169">
        <v>135</v>
      </c>
      <c r="D15" s="169">
        <v>117</v>
      </c>
      <c r="E15" s="170">
        <f t="shared" si="1"/>
        <v>192</v>
      </c>
      <c r="F15" s="171">
        <v>111</v>
      </c>
      <c r="G15" s="171">
        <v>81</v>
      </c>
      <c r="H15" s="171">
        <v>185</v>
      </c>
      <c r="I15" s="210">
        <v>69</v>
      </c>
    </row>
    <row r="16" spans="1:9" ht="21" customHeight="1">
      <c r="A16" s="196" t="s">
        <v>134</v>
      </c>
      <c r="B16" s="168">
        <f t="shared" si="0"/>
        <v>240</v>
      </c>
      <c r="C16" s="169">
        <v>126</v>
      </c>
      <c r="D16" s="169">
        <v>114</v>
      </c>
      <c r="E16" s="170">
        <f t="shared" si="1"/>
        <v>168</v>
      </c>
      <c r="F16" s="171">
        <v>80</v>
      </c>
      <c r="G16" s="171">
        <v>88</v>
      </c>
      <c r="H16" s="171">
        <v>182</v>
      </c>
      <c r="I16" s="210">
        <v>58</v>
      </c>
    </row>
    <row r="17" spans="1:9" ht="21" customHeight="1">
      <c r="A17" s="196" t="s">
        <v>135</v>
      </c>
      <c r="B17" s="168">
        <f t="shared" si="0"/>
        <v>238</v>
      </c>
      <c r="C17" s="169">
        <v>123</v>
      </c>
      <c r="D17" s="169">
        <v>115</v>
      </c>
      <c r="E17" s="170">
        <f t="shared" si="1"/>
        <v>184</v>
      </c>
      <c r="F17" s="171">
        <v>103</v>
      </c>
      <c r="G17" s="171">
        <v>81</v>
      </c>
      <c r="H17" s="171">
        <v>222</v>
      </c>
      <c r="I17" s="210">
        <v>80</v>
      </c>
    </row>
    <row r="18" spans="1:9" ht="21" customHeight="1">
      <c r="A18" s="196" t="s">
        <v>136</v>
      </c>
      <c r="B18" s="168">
        <f t="shared" si="0"/>
        <v>224</v>
      </c>
      <c r="C18" s="169">
        <v>120</v>
      </c>
      <c r="D18" s="169">
        <v>104</v>
      </c>
      <c r="E18" s="170">
        <f t="shared" si="1"/>
        <v>146</v>
      </c>
      <c r="F18" s="172">
        <v>94</v>
      </c>
      <c r="G18" s="172">
        <v>52</v>
      </c>
      <c r="H18" s="173">
        <v>160</v>
      </c>
      <c r="I18" s="211">
        <v>57</v>
      </c>
    </row>
    <row r="19" spans="1:9" ht="21" customHeight="1">
      <c r="A19" s="196" t="s">
        <v>137</v>
      </c>
      <c r="B19" s="168">
        <f t="shared" si="0"/>
        <v>244</v>
      </c>
      <c r="C19" s="169">
        <v>121</v>
      </c>
      <c r="D19" s="169">
        <v>123</v>
      </c>
      <c r="E19" s="170">
        <f t="shared" si="1"/>
        <v>183</v>
      </c>
      <c r="F19" s="172">
        <v>95</v>
      </c>
      <c r="G19" s="172">
        <v>88</v>
      </c>
      <c r="H19" s="173">
        <v>167</v>
      </c>
      <c r="I19" s="211">
        <v>49</v>
      </c>
    </row>
    <row r="20" spans="1:9" ht="21" customHeight="1">
      <c r="A20" s="196" t="s">
        <v>138</v>
      </c>
      <c r="B20" s="168">
        <f t="shared" si="0"/>
        <v>244</v>
      </c>
      <c r="C20" s="169">
        <v>117</v>
      </c>
      <c r="D20" s="169">
        <v>127</v>
      </c>
      <c r="E20" s="170">
        <f t="shared" si="1"/>
        <v>179</v>
      </c>
      <c r="F20" s="172">
        <v>104</v>
      </c>
      <c r="G20" s="172">
        <v>75</v>
      </c>
      <c r="H20" s="173">
        <v>131</v>
      </c>
      <c r="I20" s="211">
        <v>94</v>
      </c>
    </row>
    <row r="21" spans="1:9" ht="21" customHeight="1">
      <c r="A21" s="196" t="s">
        <v>139</v>
      </c>
      <c r="B21" s="168">
        <f t="shared" si="0"/>
        <v>202</v>
      </c>
      <c r="C21" s="169">
        <v>109</v>
      </c>
      <c r="D21" s="169">
        <v>93</v>
      </c>
      <c r="E21" s="170">
        <f t="shared" si="1"/>
        <v>171</v>
      </c>
      <c r="F21" s="172">
        <v>93</v>
      </c>
      <c r="G21" s="172">
        <v>78</v>
      </c>
      <c r="H21" s="173">
        <v>90</v>
      </c>
      <c r="I21" s="211">
        <v>51</v>
      </c>
    </row>
    <row r="22" spans="1:9" ht="21" customHeight="1">
      <c r="A22" s="196" t="s">
        <v>140</v>
      </c>
      <c r="B22" s="168">
        <f t="shared" si="0"/>
        <v>223</v>
      </c>
      <c r="C22" s="169">
        <v>112</v>
      </c>
      <c r="D22" s="169">
        <v>111</v>
      </c>
      <c r="E22" s="170">
        <f t="shared" si="1"/>
        <v>186</v>
      </c>
      <c r="F22" s="172">
        <v>114</v>
      </c>
      <c r="G22" s="172">
        <v>72</v>
      </c>
      <c r="H22" s="173">
        <v>177</v>
      </c>
      <c r="I22" s="211">
        <v>83</v>
      </c>
    </row>
    <row r="23" spans="1:9" ht="21" customHeight="1">
      <c r="A23" s="196" t="s">
        <v>141</v>
      </c>
      <c r="B23" s="168">
        <f t="shared" si="0"/>
        <v>187</v>
      </c>
      <c r="C23" s="169">
        <v>102</v>
      </c>
      <c r="D23" s="169">
        <v>85</v>
      </c>
      <c r="E23" s="170">
        <f t="shared" si="1"/>
        <v>155</v>
      </c>
      <c r="F23" s="172">
        <v>84</v>
      </c>
      <c r="G23" s="172">
        <v>71</v>
      </c>
      <c r="H23" s="173">
        <v>174</v>
      </c>
      <c r="I23" s="211">
        <v>80</v>
      </c>
    </row>
    <row r="24" spans="1:9" s="23" customFormat="1" ht="21" customHeight="1">
      <c r="A24" s="201" t="s">
        <v>142</v>
      </c>
      <c r="B24" s="189">
        <f t="shared" si="0"/>
        <v>218</v>
      </c>
      <c r="C24" s="190">
        <v>122</v>
      </c>
      <c r="D24" s="190">
        <v>96</v>
      </c>
      <c r="E24" s="191">
        <f t="shared" si="1"/>
        <v>204</v>
      </c>
      <c r="F24" s="192">
        <v>117</v>
      </c>
      <c r="G24" s="192">
        <v>87</v>
      </c>
      <c r="H24" s="193">
        <v>206</v>
      </c>
      <c r="I24" s="212">
        <v>62</v>
      </c>
    </row>
    <row r="25" spans="1:9" ht="17.25" thickBot="1">
      <c r="A25" s="295" t="s">
        <v>194</v>
      </c>
      <c r="B25" s="292"/>
      <c r="C25" s="76"/>
      <c r="D25" s="76"/>
      <c r="E25" s="293"/>
      <c r="F25" s="76"/>
      <c r="G25" s="76"/>
      <c r="H25" s="293"/>
      <c r="I25" s="294"/>
    </row>
    <row r="26" spans="1:9">
      <c r="H26" s="23"/>
      <c r="I26" s="23"/>
    </row>
    <row r="27" spans="1:9">
      <c r="H27" s="23"/>
      <c r="I27" s="23"/>
    </row>
  </sheetData>
  <mergeCells count="7">
    <mergeCell ref="I4:I5"/>
    <mergeCell ref="A1:E1"/>
    <mergeCell ref="A4:A5"/>
    <mergeCell ref="B4:D4"/>
    <mergeCell ref="E4:G4"/>
    <mergeCell ref="H4:H5"/>
    <mergeCell ref="H3:I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sqref="A1:G1"/>
    </sheetView>
  </sheetViews>
  <sheetFormatPr defaultRowHeight="16.5"/>
  <cols>
    <col min="1" max="1" width="10.625" customWidth="1"/>
    <col min="2" max="25" width="9.625" customWidth="1"/>
  </cols>
  <sheetData>
    <row r="1" spans="1:25" ht="24" customHeight="1">
      <c r="A1" s="510" t="s">
        <v>304</v>
      </c>
      <c r="B1" s="510"/>
      <c r="C1" s="510"/>
      <c r="D1" s="510"/>
      <c r="E1" s="510"/>
      <c r="F1" s="510"/>
      <c r="G1" s="510"/>
      <c r="H1" s="11"/>
      <c r="I1" s="4"/>
      <c r="J1" s="4"/>
      <c r="K1" s="4"/>
      <c r="L1" s="4"/>
      <c r="M1" s="4"/>
      <c r="N1" s="4"/>
      <c r="O1" s="4"/>
      <c r="P1" s="4"/>
      <c r="Q1" s="4"/>
      <c r="R1" s="3"/>
      <c r="S1" s="3"/>
      <c r="T1" s="3"/>
      <c r="U1" s="3"/>
      <c r="V1" s="3"/>
      <c r="W1" s="3"/>
      <c r="X1" s="3"/>
      <c r="Y1" s="3"/>
    </row>
    <row r="2" spans="1:25" ht="17.25" thickBot="1">
      <c r="A2" s="4"/>
      <c r="B2" s="4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  <c r="S2" s="3"/>
      <c r="T2" s="3"/>
      <c r="U2" s="3"/>
      <c r="V2" s="3"/>
      <c r="W2" s="3"/>
      <c r="X2" s="3"/>
      <c r="Y2" s="3"/>
    </row>
    <row r="3" spans="1:25">
      <c r="A3" s="287" t="s">
        <v>168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9"/>
      <c r="S3" s="289"/>
      <c r="T3" s="289"/>
      <c r="U3" s="289"/>
      <c r="V3" s="289"/>
      <c r="W3" s="544" t="s">
        <v>169</v>
      </c>
      <c r="X3" s="544"/>
      <c r="Y3" s="545"/>
    </row>
    <row r="4" spans="1:25" ht="34.5" customHeight="1">
      <c r="A4" s="546" t="s">
        <v>300</v>
      </c>
      <c r="B4" s="548" t="s">
        <v>151</v>
      </c>
      <c r="C4" s="548"/>
      <c r="D4" s="548"/>
      <c r="E4" s="548"/>
      <c r="F4" s="548"/>
      <c r="G4" s="548"/>
      <c r="H4" s="549" t="s">
        <v>159</v>
      </c>
      <c r="I4" s="548"/>
      <c r="J4" s="548"/>
      <c r="K4" s="548"/>
      <c r="L4" s="548"/>
      <c r="M4" s="548"/>
      <c r="N4" s="548"/>
      <c r="O4" s="548"/>
      <c r="P4" s="548"/>
      <c r="Q4" s="549" t="s">
        <v>158</v>
      </c>
      <c r="R4" s="548"/>
      <c r="S4" s="548"/>
      <c r="T4" s="548"/>
      <c r="U4" s="548"/>
      <c r="V4" s="548"/>
      <c r="W4" s="550"/>
      <c r="X4" s="551" t="s">
        <v>157</v>
      </c>
      <c r="Y4" s="553"/>
    </row>
    <row r="5" spans="1:25" ht="27.75" customHeight="1">
      <c r="A5" s="547"/>
      <c r="B5" s="550"/>
      <c r="C5" s="551" t="s">
        <v>153</v>
      </c>
      <c r="D5" s="548"/>
      <c r="E5" s="550"/>
      <c r="F5" s="551" t="s">
        <v>156</v>
      </c>
      <c r="G5" s="548"/>
      <c r="H5" s="550"/>
      <c r="I5" s="551" t="s">
        <v>161</v>
      </c>
      <c r="J5" s="548"/>
      <c r="K5" s="549" t="s">
        <v>162</v>
      </c>
      <c r="L5" s="548"/>
      <c r="M5" s="548"/>
      <c r="N5" s="548"/>
      <c r="O5" s="548"/>
      <c r="P5" s="548"/>
      <c r="Q5" s="550"/>
      <c r="R5" s="551" t="s">
        <v>164</v>
      </c>
      <c r="S5" s="548"/>
      <c r="T5" s="550"/>
      <c r="U5" s="551" t="s">
        <v>165</v>
      </c>
      <c r="V5" s="548"/>
      <c r="W5" s="550"/>
      <c r="X5" s="552"/>
      <c r="Y5" s="553"/>
    </row>
    <row r="6" spans="1:25" ht="34.5" customHeight="1">
      <c r="A6" s="547"/>
      <c r="B6" s="550"/>
      <c r="C6" s="552"/>
      <c r="D6" s="548"/>
      <c r="E6" s="550"/>
      <c r="F6" s="552"/>
      <c r="G6" s="548"/>
      <c r="H6" s="550"/>
      <c r="I6" s="552"/>
      <c r="J6" s="548"/>
      <c r="K6" s="550"/>
      <c r="L6" s="551" t="s">
        <v>152</v>
      </c>
      <c r="M6" s="548"/>
      <c r="N6" s="550"/>
      <c r="O6" s="551" t="s">
        <v>163</v>
      </c>
      <c r="P6" s="548"/>
      <c r="Q6" s="550"/>
      <c r="R6" s="552"/>
      <c r="S6" s="548"/>
      <c r="T6" s="550"/>
      <c r="U6" s="552"/>
      <c r="V6" s="548"/>
      <c r="W6" s="550"/>
      <c r="X6" s="552"/>
      <c r="Y6" s="553"/>
    </row>
    <row r="7" spans="1:25" ht="33">
      <c r="A7" s="547"/>
      <c r="B7" s="548"/>
      <c r="C7" s="290" t="s">
        <v>154</v>
      </c>
      <c r="D7" s="290" t="s">
        <v>155</v>
      </c>
      <c r="E7" s="548"/>
      <c r="F7" s="290" t="s">
        <v>154</v>
      </c>
      <c r="G7" s="290" t="s">
        <v>155</v>
      </c>
      <c r="H7" s="548"/>
      <c r="I7" s="290" t="s">
        <v>154</v>
      </c>
      <c r="J7" s="290" t="s">
        <v>155</v>
      </c>
      <c r="K7" s="548"/>
      <c r="L7" s="290" t="s">
        <v>154</v>
      </c>
      <c r="M7" s="290" t="s">
        <v>155</v>
      </c>
      <c r="N7" s="548"/>
      <c r="O7" s="290" t="s">
        <v>154</v>
      </c>
      <c r="P7" s="290" t="s">
        <v>155</v>
      </c>
      <c r="Q7" s="548"/>
      <c r="R7" s="290" t="s">
        <v>154</v>
      </c>
      <c r="S7" s="290" t="s">
        <v>155</v>
      </c>
      <c r="T7" s="548"/>
      <c r="U7" s="290" t="s">
        <v>154</v>
      </c>
      <c r="V7" s="290" t="s">
        <v>155</v>
      </c>
      <c r="W7" s="548"/>
      <c r="X7" s="290" t="s">
        <v>154</v>
      </c>
      <c r="Y7" s="291" t="s">
        <v>155</v>
      </c>
    </row>
    <row r="8" spans="1:25" ht="24" customHeight="1">
      <c r="A8" s="252" t="s">
        <v>60</v>
      </c>
      <c r="B8" s="213">
        <v>55692</v>
      </c>
      <c r="C8" s="214">
        <v>28083</v>
      </c>
      <c r="D8" s="215">
        <v>27609</v>
      </c>
      <c r="E8" s="213">
        <v>61677</v>
      </c>
      <c r="F8" s="214">
        <v>31245</v>
      </c>
      <c r="G8" s="215">
        <v>30432</v>
      </c>
      <c r="H8" s="213">
        <v>24217</v>
      </c>
      <c r="I8" s="214">
        <v>11933</v>
      </c>
      <c r="J8" s="215">
        <v>12284</v>
      </c>
      <c r="K8" s="213">
        <v>15982</v>
      </c>
      <c r="L8" s="214">
        <v>8118</v>
      </c>
      <c r="M8" s="215">
        <v>7864</v>
      </c>
      <c r="N8" s="213">
        <v>19697</v>
      </c>
      <c r="O8" s="214">
        <v>9968</v>
      </c>
      <c r="P8" s="215">
        <v>9729</v>
      </c>
      <c r="Q8" s="213">
        <v>15493</v>
      </c>
      <c r="R8" s="214">
        <v>8032</v>
      </c>
      <c r="S8" s="215">
        <v>7461</v>
      </c>
      <c r="T8" s="213">
        <v>17763</v>
      </c>
      <c r="U8" s="214">
        <v>9344</v>
      </c>
      <c r="V8" s="215">
        <v>8419</v>
      </c>
      <c r="W8" s="213">
        <v>-5985</v>
      </c>
      <c r="X8" s="214">
        <v>-3162</v>
      </c>
      <c r="Y8" s="253">
        <v>-2823</v>
      </c>
    </row>
    <row r="9" spans="1:25" ht="24" customHeight="1">
      <c r="A9" s="254" t="s">
        <v>61</v>
      </c>
      <c r="B9" s="216">
        <v>59994</v>
      </c>
      <c r="C9" s="217">
        <v>30435</v>
      </c>
      <c r="D9" s="218">
        <v>29559</v>
      </c>
      <c r="E9" s="219">
        <v>61832</v>
      </c>
      <c r="F9" s="217">
        <v>31366</v>
      </c>
      <c r="G9" s="218">
        <v>30466</v>
      </c>
      <c r="H9" s="219">
        <v>24233</v>
      </c>
      <c r="I9" s="217">
        <v>11967</v>
      </c>
      <c r="J9" s="218">
        <v>12266</v>
      </c>
      <c r="K9" s="219">
        <v>19212</v>
      </c>
      <c r="L9" s="217">
        <v>9698</v>
      </c>
      <c r="M9" s="218">
        <v>9514</v>
      </c>
      <c r="N9" s="219">
        <v>19376</v>
      </c>
      <c r="O9" s="217">
        <v>9796</v>
      </c>
      <c r="P9" s="218">
        <v>9580</v>
      </c>
      <c r="Q9" s="219">
        <v>16549</v>
      </c>
      <c r="R9" s="217">
        <v>8770</v>
      </c>
      <c r="S9" s="218">
        <v>7779</v>
      </c>
      <c r="T9" s="219">
        <v>18223</v>
      </c>
      <c r="U9" s="217">
        <v>9603</v>
      </c>
      <c r="V9" s="218">
        <v>8620</v>
      </c>
      <c r="W9" s="219">
        <v>2569</v>
      </c>
      <c r="X9" s="220">
        <v>-931</v>
      </c>
      <c r="Y9" s="255">
        <v>-907</v>
      </c>
    </row>
    <row r="10" spans="1:25" ht="24" customHeight="1">
      <c r="A10" s="254" t="s">
        <v>11</v>
      </c>
      <c r="B10" s="221">
        <v>56083</v>
      </c>
      <c r="C10" s="222">
        <v>28473</v>
      </c>
      <c r="D10" s="223">
        <v>27610</v>
      </c>
      <c r="E10" s="221">
        <v>59358</v>
      </c>
      <c r="F10" s="222">
        <v>30239</v>
      </c>
      <c r="G10" s="223">
        <v>29119</v>
      </c>
      <c r="H10" s="224">
        <v>23553</v>
      </c>
      <c r="I10" s="242">
        <v>11703</v>
      </c>
      <c r="J10" s="243">
        <v>11850</v>
      </c>
      <c r="K10" s="244">
        <v>16960</v>
      </c>
      <c r="L10" s="242">
        <v>8585</v>
      </c>
      <c r="M10" s="243">
        <v>8375</v>
      </c>
      <c r="N10" s="244">
        <v>18260</v>
      </c>
      <c r="O10" s="242">
        <v>9311</v>
      </c>
      <c r="P10" s="243">
        <v>8949</v>
      </c>
      <c r="Q10" s="244">
        <v>15570</v>
      </c>
      <c r="R10" s="242">
        <v>8185</v>
      </c>
      <c r="S10" s="243">
        <v>7385</v>
      </c>
      <c r="T10" s="244">
        <v>17545</v>
      </c>
      <c r="U10" s="242">
        <v>9225</v>
      </c>
      <c r="V10" s="243">
        <v>8320</v>
      </c>
      <c r="W10" s="225">
        <v>-3275</v>
      </c>
      <c r="X10" s="226">
        <v>-1766</v>
      </c>
      <c r="Y10" s="256">
        <v>-1509</v>
      </c>
    </row>
    <row r="11" spans="1:25" ht="24" customHeight="1">
      <c r="A11" s="257" t="s">
        <v>12</v>
      </c>
      <c r="B11" s="227">
        <v>51423</v>
      </c>
      <c r="C11" s="228">
        <v>26314</v>
      </c>
      <c r="D11" s="229">
        <v>25109</v>
      </c>
      <c r="E11" s="227">
        <v>55676</v>
      </c>
      <c r="F11" s="228">
        <v>28588</v>
      </c>
      <c r="G11" s="229">
        <v>27088</v>
      </c>
      <c r="H11" s="230">
        <v>19840</v>
      </c>
      <c r="I11" s="245">
        <v>9907</v>
      </c>
      <c r="J11" s="246">
        <v>9933</v>
      </c>
      <c r="K11" s="247">
        <v>16803</v>
      </c>
      <c r="L11" s="245">
        <v>8510</v>
      </c>
      <c r="M11" s="246">
        <v>8293</v>
      </c>
      <c r="N11" s="247">
        <v>18543</v>
      </c>
      <c r="O11" s="245">
        <v>9421</v>
      </c>
      <c r="P11" s="246">
        <v>9122</v>
      </c>
      <c r="Q11" s="247">
        <v>14780</v>
      </c>
      <c r="R11" s="245">
        <v>7897</v>
      </c>
      <c r="S11" s="246">
        <v>6883</v>
      </c>
      <c r="T11" s="247">
        <v>17293</v>
      </c>
      <c r="U11" s="245">
        <v>9260</v>
      </c>
      <c r="V11" s="246">
        <v>8033</v>
      </c>
      <c r="W11" s="231">
        <v>-4253</v>
      </c>
      <c r="X11" s="232">
        <v>-2274</v>
      </c>
      <c r="Y11" s="258">
        <v>-1979</v>
      </c>
    </row>
    <row r="12" spans="1:25" ht="24" customHeight="1">
      <c r="A12" s="259" t="s">
        <v>13</v>
      </c>
      <c r="B12" s="233">
        <v>58053</v>
      </c>
      <c r="C12" s="234">
        <v>29771</v>
      </c>
      <c r="D12" s="235">
        <v>28282</v>
      </c>
      <c r="E12" s="233">
        <v>57893</v>
      </c>
      <c r="F12" s="234">
        <v>29694</v>
      </c>
      <c r="G12" s="235">
        <v>28199</v>
      </c>
      <c r="H12" s="233">
        <v>23942</v>
      </c>
      <c r="I12" s="234">
        <v>11948</v>
      </c>
      <c r="J12" s="235">
        <v>11994</v>
      </c>
      <c r="K12" s="233">
        <v>19639</v>
      </c>
      <c r="L12" s="234">
        <v>10039</v>
      </c>
      <c r="M12" s="235">
        <v>9600</v>
      </c>
      <c r="N12" s="233">
        <v>17221</v>
      </c>
      <c r="O12" s="234">
        <v>8701</v>
      </c>
      <c r="P12" s="235">
        <v>8520</v>
      </c>
      <c r="Q12" s="233">
        <v>14472</v>
      </c>
      <c r="R12" s="234">
        <v>7784</v>
      </c>
      <c r="S12" s="235">
        <v>6688</v>
      </c>
      <c r="T12" s="233">
        <v>16730</v>
      </c>
      <c r="U12" s="234">
        <v>9045</v>
      </c>
      <c r="V12" s="235">
        <v>7685</v>
      </c>
      <c r="W12" s="233">
        <v>160</v>
      </c>
      <c r="X12" s="234">
        <v>77</v>
      </c>
      <c r="Y12" s="260">
        <v>83</v>
      </c>
    </row>
    <row r="13" spans="1:25" s="23" customFormat="1" ht="24" customHeight="1">
      <c r="A13" s="261" t="s">
        <v>123</v>
      </c>
      <c r="B13" s="236">
        <f>C13+D13</f>
        <v>52638</v>
      </c>
      <c r="C13" s="237">
        <v>26778</v>
      </c>
      <c r="D13" s="238">
        <v>25860</v>
      </c>
      <c r="E13" s="236">
        <v>55143</v>
      </c>
      <c r="F13" s="237">
        <v>28242</v>
      </c>
      <c r="G13" s="238">
        <v>26901</v>
      </c>
      <c r="H13" s="236">
        <v>20691</v>
      </c>
      <c r="I13" s="237">
        <v>10202</v>
      </c>
      <c r="J13" s="238">
        <v>10489</v>
      </c>
      <c r="K13" s="236">
        <v>17635</v>
      </c>
      <c r="L13" s="237">
        <v>8961</v>
      </c>
      <c r="M13" s="238">
        <v>8674</v>
      </c>
      <c r="N13" s="236">
        <v>17633</v>
      </c>
      <c r="O13" s="237">
        <v>9000</v>
      </c>
      <c r="P13" s="238">
        <v>8633</v>
      </c>
      <c r="Q13" s="236">
        <v>14312</v>
      </c>
      <c r="R13" s="237">
        <v>7615</v>
      </c>
      <c r="S13" s="238">
        <v>6697</v>
      </c>
      <c r="T13" s="236">
        <v>16819</v>
      </c>
      <c r="U13" s="237">
        <v>9040</v>
      </c>
      <c r="V13" s="238">
        <v>7779</v>
      </c>
      <c r="W13" s="236">
        <v>-2505</v>
      </c>
      <c r="X13" s="237">
        <v>-1464</v>
      </c>
      <c r="Y13" s="262">
        <v>-1041</v>
      </c>
    </row>
    <row r="14" spans="1:25" ht="21" customHeight="1">
      <c r="A14" s="481"/>
      <c r="B14" s="482"/>
      <c r="C14" s="479"/>
      <c r="D14" s="479"/>
      <c r="E14" s="479"/>
      <c r="F14" s="479"/>
      <c r="G14" s="479"/>
      <c r="H14" s="479"/>
      <c r="I14" s="479"/>
      <c r="J14" s="479"/>
      <c r="K14" s="479"/>
      <c r="L14" s="479"/>
      <c r="M14" s="479"/>
      <c r="N14" s="479"/>
      <c r="O14" s="479"/>
      <c r="P14" s="479"/>
      <c r="Q14" s="479"/>
      <c r="R14" s="479"/>
      <c r="S14" s="479"/>
      <c r="T14" s="479"/>
      <c r="U14" s="479"/>
      <c r="V14" s="479"/>
      <c r="W14" s="479"/>
      <c r="X14" s="479"/>
      <c r="Y14" s="480"/>
    </row>
    <row r="15" spans="1:25" ht="24" customHeight="1">
      <c r="A15" s="280" t="s">
        <v>64</v>
      </c>
      <c r="B15" s="281">
        <v>4905</v>
      </c>
      <c r="C15" s="282">
        <v>2451</v>
      </c>
      <c r="D15" s="283">
        <v>2454</v>
      </c>
      <c r="E15" s="284">
        <v>4954</v>
      </c>
      <c r="F15" s="282">
        <v>2509</v>
      </c>
      <c r="G15" s="285">
        <v>2445</v>
      </c>
      <c r="H15" s="281">
        <v>1611</v>
      </c>
      <c r="I15" s="282">
        <v>774</v>
      </c>
      <c r="J15" s="283">
        <v>837</v>
      </c>
      <c r="K15" s="284">
        <v>1740</v>
      </c>
      <c r="L15" s="282">
        <v>840</v>
      </c>
      <c r="M15" s="285">
        <v>900</v>
      </c>
      <c r="N15" s="281">
        <v>1608</v>
      </c>
      <c r="O15" s="282">
        <v>825</v>
      </c>
      <c r="P15" s="283">
        <v>783</v>
      </c>
      <c r="Q15" s="284">
        <v>1554</v>
      </c>
      <c r="R15" s="282">
        <v>837</v>
      </c>
      <c r="S15" s="285">
        <v>717</v>
      </c>
      <c r="T15" s="281">
        <v>1735</v>
      </c>
      <c r="U15" s="282">
        <v>910</v>
      </c>
      <c r="V15" s="283">
        <v>825</v>
      </c>
      <c r="W15" s="284">
        <v>-49</v>
      </c>
      <c r="X15" s="282">
        <v>-58</v>
      </c>
      <c r="Y15" s="286">
        <v>9</v>
      </c>
    </row>
    <row r="16" spans="1:25" ht="24" customHeight="1">
      <c r="A16" s="269" t="s">
        <v>65</v>
      </c>
      <c r="B16" s="274">
        <v>5257</v>
      </c>
      <c r="C16" s="239">
        <v>5637</v>
      </c>
      <c r="D16" s="248">
        <v>2620</v>
      </c>
      <c r="E16" s="271">
        <v>5332</v>
      </c>
      <c r="F16" s="239">
        <v>2669</v>
      </c>
      <c r="G16" s="277">
        <v>2663</v>
      </c>
      <c r="H16" s="274">
        <v>1807</v>
      </c>
      <c r="I16" s="239">
        <v>885</v>
      </c>
      <c r="J16" s="248">
        <v>922</v>
      </c>
      <c r="K16" s="271">
        <v>1630</v>
      </c>
      <c r="L16" s="239">
        <v>801</v>
      </c>
      <c r="M16" s="277">
        <v>829</v>
      </c>
      <c r="N16" s="274">
        <v>1679</v>
      </c>
      <c r="O16" s="239">
        <v>862</v>
      </c>
      <c r="P16" s="248">
        <v>817</v>
      </c>
      <c r="Q16" s="271">
        <v>1820</v>
      </c>
      <c r="R16" s="239">
        <v>951</v>
      </c>
      <c r="S16" s="277">
        <v>869</v>
      </c>
      <c r="T16" s="274">
        <v>1846</v>
      </c>
      <c r="U16" s="239">
        <v>922</v>
      </c>
      <c r="V16" s="248">
        <v>924</v>
      </c>
      <c r="W16" s="271">
        <v>-75</v>
      </c>
      <c r="X16" s="239">
        <v>-32</v>
      </c>
      <c r="Y16" s="263">
        <v>-43</v>
      </c>
    </row>
    <row r="17" spans="1:25" ht="24" customHeight="1">
      <c r="A17" s="269" t="s">
        <v>66</v>
      </c>
      <c r="B17" s="274">
        <v>4692</v>
      </c>
      <c r="C17" s="239">
        <v>2427</v>
      </c>
      <c r="D17" s="248">
        <v>2265</v>
      </c>
      <c r="E17" s="271">
        <v>4757</v>
      </c>
      <c r="F17" s="239">
        <v>2494</v>
      </c>
      <c r="G17" s="277">
        <v>2263</v>
      </c>
      <c r="H17" s="274">
        <v>1714</v>
      </c>
      <c r="I17" s="239">
        <v>858</v>
      </c>
      <c r="J17" s="248">
        <v>856</v>
      </c>
      <c r="K17" s="271">
        <v>1619</v>
      </c>
      <c r="L17" s="239">
        <v>850</v>
      </c>
      <c r="M17" s="277">
        <v>769</v>
      </c>
      <c r="N17" s="274">
        <v>1469</v>
      </c>
      <c r="O17" s="239">
        <v>770</v>
      </c>
      <c r="P17" s="248">
        <v>699</v>
      </c>
      <c r="Q17" s="271">
        <v>1359</v>
      </c>
      <c r="R17" s="239">
        <v>719</v>
      </c>
      <c r="S17" s="277">
        <v>640</v>
      </c>
      <c r="T17" s="274">
        <v>1574</v>
      </c>
      <c r="U17" s="239">
        <v>866</v>
      </c>
      <c r="V17" s="248">
        <v>708</v>
      </c>
      <c r="W17" s="271">
        <v>-65</v>
      </c>
      <c r="X17" s="239">
        <v>-67</v>
      </c>
      <c r="Y17" s="263">
        <v>2</v>
      </c>
    </row>
    <row r="18" spans="1:25" ht="24" customHeight="1">
      <c r="A18" s="269" t="s">
        <v>67</v>
      </c>
      <c r="B18" s="274">
        <v>4132</v>
      </c>
      <c r="C18" s="239">
        <v>2117</v>
      </c>
      <c r="D18" s="248">
        <v>2015</v>
      </c>
      <c r="E18" s="271">
        <v>4444</v>
      </c>
      <c r="F18" s="239">
        <v>2343</v>
      </c>
      <c r="G18" s="277">
        <v>2101</v>
      </c>
      <c r="H18" s="274">
        <v>1703</v>
      </c>
      <c r="I18" s="239">
        <v>866</v>
      </c>
      <c r="J18" s="248">
        <v>837</v>
      </c>
      <c r="K18" s="271">
        <v>1282</v>
      </c>
      <c r="L18" s="239">
        <v>640</v>
      </c>
      <c r="M18" s="277">
        <v>642</v>
      </c>
      <c r="N18" s="274">
        <v>1460</v>
      </c>
      <c r="O18" s="239">
        <v>752</v>
      </c>
      <c r="P18" s="248">
        <v>708</v>
      </c>
      <c r="Q18" s="271">
        <v>1147</v>
      </c>
      <c r="R18" s="239">
        <v>611</v>
      </c>
      <c r="S18" s="277">
        <v>536</v>
      </c>
      <c r="T18" s="274">
        <v>1281</v>
      </c>
      <c r="U18" s="239">
        <v>725</v>
      </c>
      <c r="V18" s="248">
        <v>556</v>
      </c>
      <c r="W18" s="271">
        <v>-312</v>
      </c>
      <c r="X18" s="239">
        <v>-226</v>
      </c>
      <c r="Y18" s="263">
        <v>-86</v>
      </c>
    </row>
    <row r="19" spans="1:25" ht="24" customHeight="1">
      <c r="A19" s="269" t="s">
        <v>68</v>
      </c>
      <c r="B19" s="274">
        <v>4146</v>
      </c>
      <c r="C19" s="239">
        <v>2092</v>
      </c>
      <c r="D19" s="248">
        <v>2054</v>
      </c>
      <c r="E19" s="271">
        <v>4683</v>
      </c>
      <c r="F19" s="239">
        <v>2381</v>
      </c>
      <c r="G19" s="277">
        <v>2302</v>
      </c>
      <c r="H19" s="274">
        <v>1702</v>
      </c>
      <c r="I19" s="239">
        <v>827</v>
      </c>
      <c r="J19" s="248">
        <v>875</v>
      </c>
      <c r="K19" s="271">
        <v>1339</v>
      </c>
      <c r="L19" s="239">
        <v>694</v>
      </c>
      <c r="M19" s="277">
        <v>645</v>
      </c>
      <c r="N19" s="274">
        <v>1600</v>
      </c>
      <c r="O19" s="239">
        <v>804</v>
      </c>
      <c r="P19" s="248">
        <v>796</v>
      </c>
      <c r="Q19" s="271">
        <v>1105</v>
      </c>
      <c r="R19" s="239">
        <v>571</v>
      </c>
      <c r="S19" s="277">
        <v>534</v>
      </c>
      <c r="T19" s="274">
        <v>1381</v>
      </c>
      <c r="U19" s="239">
        <v>750</v>
      </c>
      <c r="V19" s="248">
        <v>631</v>
      </c>
      <c r="W19" s="271">
        <v>-537</v>
      </c>
      <c r="X19" s="239">
        <v>-289</v>
      </c>
      <c r="Y19" s="263">
        <v>-248</v>
      </c>
    </row>
    <row r="20" spans="1:25" ht="24" customHeight="1">
      <c r="A20" s="269" t="s">
        <v>69</v>
      </c>
      <c r="B20" s="275">
        <v>3888</v>
      </c>
      <c r="C20" s="240">
        <v>1941</v>
      </c>
      <c r="D20" s="249">
        <v>1947</v>
      </c>
      <c r="E20" s="272">
        <v>4380</v>
      </c>
      <c r="F20" s="240">
        <v>2209</v>
      </c>
      <c r="G20" s="278">
        <v>2171</v>
      </c>
      <c r="H20" s="275">
        <v>1662</v>
      </c>
      <c r="I20" s="240">
        <v>815</v>
      </c>
      <c r="J20" s="249">
        <v>847</v>
      </c>
      <c r="K20" s="272">
        <v>1193</v>
      </c>
      <c r="L20" s="240">
        <v>592</v>
      </c>
      <c r="M20" s="278">
        <v>601</v>
      </c>
      <c r="N20" s="275">
        <v>1535</v>
      </c>
      <c r="O20" s="240">
        <v>765</v>
      </c>
      <c r="P20" s="249">
        <v>770</v>
      </c>
      <c r="Q20" s="272">
        <v>1033</v>
      </c>
      <c r="R20" s="240">
        <v>534</v>
      </c>
      <c r="S20" s="278">
        <v>499</v>
      </c>
      <c r="T20" s="275">
        <v>1183</v>
      </c>
      <c r="U20" s="240">
        <v>629</v>
      </c>
      <c r="V20" s="249">
        <v>554</v>
      </c>
      <c r="W20" s="272">
        <v>-492</v>
      </c>
      <c r="X20" s="240">
        <v>-268</v>
      </c>
      <c r="Y20" s="264">
        <v>-224</v>
      </c>
    </row>
    <row r="21" spans="1:25" ht="24" customHeight="1">
      <c r="A21" s="269" t="s">
        <v>70</v>
      </c>
      <c r="B21" s="274">
        <v>3808</v>
      </c>
      <c r="C21" s="239">
        <v>1976</v>
      </c>
      <c r="D21" s="248">
        <v>1832</v>
      </c>
      <c r="E21" s="271">
        <v>4219</v>
      </c>
      <c r="F21" s="239">
        <v>2180</v>
      </c>
      <c r="G21" s="277">
        <v>2039</v>
      </c>
      <c r="H21" s="274">
        <v>1625</v>
      </c>
      <c r="I21" s="239">
        <v>809</v>
      </c>
      <c r="J21" s="248">
        <v>816</v>
      </c>
      <c r="K21" s="271">
        <v>1187</v>
      </c>
      <c r="L21" s="239">
        <v>613</v>
      </c>
      <c r="M21" s="277">
        <v>574</v>
      </c>
      <c r="N21" s="274">
        <v>1397</v>
      </c>
      <c r="O21" s="239">
        <v>702</v>
      </c>
      <c r="P21" s="248">
        <v>695</v>
      </c>
      <c r="Q21" s="271">
        <v>996</v>
      </c>
      <c r="R21" s="239">
        <v>554</v>
      </c>
      <c r="S21" s="277">
        <v>442</v>
      </c>
      <c r="T21" s="274">
        <v>1197</v>
      </c>
      <c r="U21" s="239">
        <v>669</v>
      </c>
      <c r="V21" s="248">
        <v>528</v>
      </c>
      <c r="W21" s="271">
        <v>-411</v>
      </c>
      <c r="X21" s="239">
        <v>-204</v>
      </c>
      <c r="Y21" s="263">
        <v>-207</v>
      </c>
    </row>
    <row r="22" spans="1:25" ht="24" customHeight="1">
      <c r="A22" s="269" t="s">
        <v>71</v>
      </c>
      <c r="B22" s="274">
        <v>4559</v>
      </c>
      <c r="C22" s="239">
        <v>2345</v>
      </c>
      <c r="D22" s="248">
        <v>2214</v>
      </c>
      <c r="E22" s="271">
        <v>4605</v>
      </c>
      <c r="F22" s="239">
        <v>2355</v>
      </c>
      <c r="G22" s="277">
        <v>2250</v>
      </c>
      <c r="H22" s="274">
        <v>1784</v>
      </c>
      <c r="I22" s="239">
        <v>885</v>
      </c>
      <c r="J22" s="248">
        <v>899</v>
      </c>
      <c r="K22" s="271">
        <v>1656</v>
      </c>
      <c r="L22" s="239">
        <v>865</v>
      </c>
      <c r="M22" s="277">
        <v>791</v>
      </c>
      <c r="N22" s="274">
        <v>1388</v>
      </c>
      <c r="O22" s="239">
        <v>714</v>
      </c>
      <c r="P22" s="248">
        <v>674</v>
      </c>
      <c r="Q22" s="271">
        <v>1119</v>
      </c>
      <c r="R22" s="239">
        <v>595</v>
      </c>
      <c r="S22" s="277">
        <v>524</v>
      </c>
      <c r="T22" s="274">
        <v>1433</v>
      </c>
      <c r="U22" s="239">
        <v>756</v>
      </c>
      <c r="V22" s="248">
        <v>677</v>
      </c>
      <c r="W22" s="271">
        <v>-46</v>
      </c>
      <c r="X22" s="239">
        <v>-10</v>
      </c>
      <c r="Y22" s="263">
        <v>-36</v>
      </c>
    </row>
    <row r="23" spans="1:25" ht="24" customHeight="1">
      <c r="A23" s="269" t="s">
        <v>72</v>
      </c>
      <c r="B23" s="274">
        <v>3845</v>
      </c>
      <c r="C23" s="239">
        <v>1970</v>
      </c>
      <c r="D23" s="248">
        <v>1875</v>
      </c>
      <c r="E23" s="271">
        <v>3635</v>
      </c>
      <c r="F23" s="239">
        <v>1891</v>
      </c>
      <c r="G23" s="277">
        <v>1744</v>
      </c>
      <c r="H23" s="274">
        <v>1520</v>
      </c>
      <c r="I23" s="239">
        <v>759</v>
      </c>
      <c r="J23" s="248">
        <v>761</v>
      </c>
      <c r="K23" s="271">
        <v>1449</v>
      </c>
      <c r="L23" s="239">
        <v>747</v>
      </c>
      <c r="M23" s="277">
        <v>702</v>
      </c>
      <c r="N23" s="274">
        <v>1099</v>
      </c>
      <c r="O23" s="239">
        <v>586</v>
      </c>
      <c r="P23" s="248">
        <v>513</v>
      </c>
      <c r="Q23" s="271">
        <v>876</v>
      </c>
      <c r="R23" s="239">
        <v>464</v>
      </c>
      <c r="S23" s="277">
        <v>412</v>
      </c>
      <c r="T23" s="274">
        <v>1016</v>
      </c>
      <c r="U23" s="239">
        <v>546</v>
      </c>
      <c r="V23" s="248">
        <v>470</v>
      </c>
      <c r="W23" s="271">
        <v>210</v>
      </c>
      <c r="X23" s="239">
        <v>79</v>
      </c>
      <c r="Y23" s="263">
        <v>131</v>
      </c>
    </row>
    <row r="24" spans="1:25" ht="24" customHeight="1">
      <c r="A24" s="269" t="s">
        <v>73</v>
      </c>
      <c r="B24" s="274">
        <v>4909</v>
      </c>
      <c r="C24" s="239">
        <v>2521</v>
      </c>
      <c r="D24" s="248">
        <v>2388</v>
      </c>
      <c r="E24" s="271">
        <v>4899</v>
      </c>
      <c r="F24" s="239">
        <v>2492</v>
      </c>
      <c r="G24" s="277">
        <v>2407</v>
      </c>
      <c r="H24" s="274">
        <v>2101</v>
      </c>
      <c r="I24" s="239">
        <v>1028</v>
      </c>
      <c r="J24" s="248">
        <v>1073</v>
      </c>
      <c r="K24" s="271">
        <v>1727</v>
      </c>
      <c r="L24" s="239">
        <v>895</v>
      </c>
      <c r="M24" s="277">
        <v>832</v>
      </c>
      <c r="N24" s="274">
        <v>1524</v>
      </c>
      <c r="O24" s="239">
        <v>779</v>
      </c>
      <c r="P24" s="248">
        <v>745</v>
      </c>
      <c r="Q24" s="271">
        <v>1081</v>
      </c>
      <c r="R24" s="239">
        <v>598</v>
      </c>
      <c r="S24" s="277">
        <v>483</v>
      </c>
      <c r="T24" s="274">
        <v>1274</v>
      </c>
      <c r="U24" s="239">
        <v>685</v>
      </c>
      <c r="V24" s="248">
        <v>589</v>
      </c>
      <c r="W24" s="271">
        <v>10</v>
      </c>
      <c r="X24" s="239">
        <v>29</v>
      </c>
      <c r="Y24" s="263">
        <v>-19</v>
      </c>
    </row>
    <row r="25" spans="1:25" ht="24" customHeight="1">
      <c r="A25" s="269" t="s">
        <v>74</v>
      </c>
      <c r="B25" s="274">
        <v>4363</v>
      </c>
      <c r="C25" s="239">
        <v>2194</v>
      </c>
      <c r="D25" s="248">
        <v>2169</v>
      </c>
      <c r="E25" s="271">
        <v>4531</v>
      </c>
      <c r="F25" s="239">
        <v>2314</v>
      </c>
      <c r="G25" s="277">
        <v>2217</v>
      </c>
      <c r="H25" s="274">
        <v>1909</v>
      </c>
      <c r="I25" s="239">
        <v>924</v>
      </c>
      <c r="J25" s="248">
        <v>985</v>
      </c>
      <c r="K25" s="271">
        <v>1398</v>
      </c>
      <c r="L25" s="239">
        <v>711</v>
      </c>
      <c r="M25" s="277">
        <v>687</v>
      </c>
      <c r="N25" s="274">
        <v>1346</v>
      </c>
      <c r="O25" s="239">
        <v>690</v>
      </c>
      <c r="P25" s="248">
        <v>656</v>
      </c>
      <c r="Q25" s="271">
        <v>1056</v>
      </c>
      <c r="R25" s="239">
        <v>559</v>
      </c>
      <c r="S25" s="277">
        <v>657</v>
      </c>
      <c r="T25" s="274">
        <v>1276</v>
      </c>
      <c r="U25" s="239">
        <v>700</v>
      </c>
      <c r="V25" s="248">
        <v>576</v>
      </c>
      <c r="W25" s="271">
        <v>-168</v>
      </c>
      <c r="X25" s="239">
        <v>-120</v>
      </c>
      <c r="Y25" s="263">
        <v>-48</v>
      </c>
    </row>
    <row r="26" spans="1:25" ht="24" customHeight="1">
      <c r="A26" s="270" t="s">
        <v>75</v>
      </c>
      <c r="B26" s="276">
        <v>4134</v>
      </c>
      <c r="C26" s="241">
        <v>2107</v>
      </c>
      <c r="D26" s="250">
        <v>2027</v>
      </c>
      <c r="E26" s="273">
        <v>4704</v>
      </c>
      <c r="F26" s="241">
        <v>2405</v>
      </c>
      <c r="G26" s="279">
        <v>2299</v>
      </c>
      <c r="H26" s="273">
        <v>1553</v>
      </c>
      <c r="I26" s="241">
        <v>772</v>
      </c>
      <c r="J26" s="279">
        <v>781</v>
      </c>
      <c r="K26" s="276">
        <v>1415</v>
      </c>
      <c r="L26" s="241">
        <v>713</v>
      </c>
      <c r="M26" s="250">
        <v>702</v>
      </c>
      <c r="N26" s="273">
        <v>1528</v>
      </c>
      <c r="O26" s="241">
        <v>751</v>
      </c>
      <c r="P26" s="279">
        <v>777</v>
      </c>
      <c r="Q26" s="276">
        <v>1166</v>
      </c>
      <c r="R26" s="241">
        <v>622</v>
      </c>
      <c r="S26" s="250">
        <v>544</v>
      </c>
      <c r="T26" s="273">
        <v>1623</v>
      </c>
      <c r="U26" s="241">
        <v>882</v>
      </c>
      <c r="V26" s="250">
        <v>741</v>
      </c>
      <c r="W26" s="273">
        <v>-570</v>
      </c>
      <c r="X26" s="241">
        <v>-298</v>
      </c>
      <c r="Y26" s="265">
        <v>-272</v>
      </c>
    </row>
    <row r="27" spans="1:25">
      <c r="A27" s="296" t="s">
        <v>166</v>
      </c>
      <c r="B27" s="297"/>
      <c r="C27" s="298"/>
      <c r="D27" s="299"/>
      <c r="E27" s="298"/>
      <c r="F27" s="299"/>
      <c r="G27" s="299"/>
      <c r="H27" s="300"/>
      <c r="I27" s="298"/>
      <c r="J27" s="299"/>
      <c r="K27" s="299"/>
      <c r="L27" s="299"/>
      <c r="M27" s="299"/>
      <c r="N27" s="299"/>
      <c r="O27" s="299"/>
      <c r="P27" s="299"/>
      <c r="Q27" s="301"/>
      <c r="R27" s="302"/>
      <c r="S27" s="302"/>
      <c r="T27" s="302"/>
      <c r="U27" s="302"/>
      <c r="V27" s="302"/>
      <c r="W27" s="302"/>
      <c r="X27" s="251"/>
      <c r="Y27" s="266"/>
    </row>
    <row r="28" spans="1:25" ht="17.25" thickBot="1">
      <c r="A28" s="542" t="s">
        <v>167</v>
      </c>
      <c r="B28" s="543"/>
      <c r="C28" s="543"/>
      <c r="D28" s="543"/>
      <c r="E28" s="543"/>
      <c r="F28" s="543"/>
      <c r="G28" s="543"/>
      <c r="H28" s="543"/>
      <c r="I28" s="543"/>
      <c r="J28" s="543"/>
      <c r="K28" s="543"/>
      <c r="L28" s="543"/>
      <c r="M28" s="543"/>
      <c r="N28" s="543"/>
      <c r="O28" s="543"/>
      <c r="P28" s="543"/>
      <c r="Q28" s="543"/>
      <c r="R28" s="543"/>
      <c r="S28" s="543"/>
      <c r="T28" s="543"/>
      <c r="U28" s="543"/>
      <c r="V28" s="543"/>
      <c r="W28" s="543"/>
      <c r="X28" s="267"/>
      <c r="Y28" s="268"/>
    </row>
    <row r="34" spans="24:24">
      <c r="X34" s="22" t="s">
        <v>109</v>
      </c>
    </row>
  </sheetData>
  <mergeCells count="24">
    <mergeCell ref="A1:G1"/>
    <mergeCell ref="X4:Y6"/>
    <mergeCell ref="B5:B7"/>
    <mergeCell ref="C5:D6"/>
    <mergeCell ref="E5:E7"/>
    <mergeCell ref="F5:G6"/>
    <mergeCell ref="H5:H7"/>
    <mergeCell ref="I5:J6"/>
    <mergeCell ref="K5:P5"/>
    <mergeCell ref="Q5:Q7"/>
    <mergeCell ref="R5:S6"/>
    <mergeCell ref="W4:W7"/>
    <mergeCell ref="A28:W28"/>
    <mergeCell ref="W3:Y3"/>
    <mergeCell ref="A4:A7"/>
    <mergeCell ref="B4:G4"/>
    <mergeCell ref="H4:P4"/>
    <mergeCell ref="Q4:V4"/>
    <mergeCell ref="T5:T7"/>
    <mergeCell ref="U5:V6"/>
    <mergeCell ref="K6:K7"/>
    <mergeCell ref="L6:M6"/>
    <mergeCell ref="N6:N7"/>
    <mergeCell ref="O6:P6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9"/>
  <sheetViews>
    <sheetView workbookViewId="0">
      <selection sqref="A1:H1"/>
    </sheetView>
  </sheetViews>
  <sheetFormatPr defaultRowHeight="16.5"/>
  <cols>
    <col min="8" max="10" width="9" style="24"/>
  </cols>
  <sheetData>
    <row r="1" spans="1:49" ht="24.75" customHeight="1">
      <c r="A1" s="510" t="s">
        <v>191</v>
      </c>
      <c r="B1" s="510"/>
      <c r="C1" s="510"/>
      <c r="D1" s="510"/>
      <c r="E1" s="510"/>
      <c r="F1" s="510"/>
      <c r="G1" s="510"/>
      <c r="H1" s="510"/>
      <c r="I1" s="12"/>
      <c r="J1" s="12"/>
      <c r="K1" s="12"/>
      <c r="L1" s="12"/>
      <c r="M1" s="12"/>
      <c r="N1" s="12"/>
      <c r="O1" s="12"/>
      <c r="P1" s="12"/>
      <c r="Q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4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</row>
    <row r="2" spans="1:49" ht="17.25" thickBo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</row>
    <row r="3" spans="1:49">
      <c r="A3" s="324" t="s">
        <v>6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571" t="s">
        <v>192</v>
      </c>
      <c r="AW3" s="572"/>
    </row>
    <row r="4" spans="1:49">
      <c r="A4" s="524" t="s">
        <v>299</v>
      </c>
      <c r="B4" s="555" t="s">
        <v>171</v>
      </c>
      <c r="C4" s="556"/>
      <c r="D4" s="556"/>
      <c r="E4" s="556" t="s">
        <v>175</v>
      </c>
      <c r="F4" s="556"/>
      <c r="G4" s="556"/>
      <c r="H4" s="556" t="s">
        <v>176</v>
      </c>
      <c r="I4" s="556"/>
      <c r="J4" s="556"/>
      <c r="K4" s="555" t="s">
        <v>177</v>
      </c>
      <c r="L4" s="556"/>
      <c r="M4" s="556"/>
      <c r="N4" s="556" t="s">
        <v>185</v>
      </c>
      <c r="O4" s="556"/>
      <c r="P4" s="556"/>
      <c r="Q4" s="556" t="s">
        <v>186</v>
      </c>
      <c r="R4" s="556"/>
      <c r="S4" s="556"/>
      <c r="T4" s="554" t="s">
        <v>76</v>
      </c>
      <c r="U4" s="554"/>
      <c r="V4" s="554"/>
      <c r="W4" s="554" t="s">
        <v>77</v>
      </c>
      <c r="X4" s="554"/>
      <c r="Y4" s="554"/>
      <c r="Z4" s="554" t="s">
        <v>78</v>
      </c>
      <c r="AA4" s="554"/>
      <c r="AB4" s="554"/>
      <c r="AC4" s="554" t="s">
        <v>79</v>
      </c>
      <c r="AD4" s="554"/>
      <c r="AE4" s="554"/>
      <c r="AF4" s="554" t="s">
        <v>80</v>
      </c>
      <c r="AG4" s="554"/>
      <c r="AH4" s="554"/>
      <c r="AI4" s="554" t="s">
        <v>81</v>
      </c>
      <c r="AJ4" s="554"/>
      <c r="AK4" s="554"/>
      <c r="AL4" s="554" t="s">
        <v>82</v>
      </c>
      <c r="AM4" s="554"/>
      <c r="AN4" s="554"/>
      <c r="AP4" s="564" t="s">
        <v>83</v>
      </c>
      <c r="AQ4" s="565"/>
      <c r="AR4" s="554" t="s">
        <v>84</v>
      </c>
      <c r="AS4" s="554"/>
      <c r="AT4" s="554"/>
      <c r="AU4" s="556" t="s">
        <v>189</v>
      </c>
      <c r="AV4" s="556"/>
      <c r="AW4" s="563"/>
    </row>
    <row r="5" spans="1:49" s="24" customFormat="1">
      <c r="A5" s="525"/>
      <c r="B5" s="557" t="s">
        <v>172</v>
      </c>
      <c r="C5" s="558"/>
      <c r="D5" s="558"/>
      <c r="E5" s="562" t="s">
        <v>178</v>
      </c>
      <c r="F5" s="558"/>
      <c r="G5" s="558"/>
      <c r="H5" s="562" t="s">
        <v>179</v>
      </c>
      <c r="I5" s="558"/>
      <c r="J5" s="558"/>
      <c r="K5" s="557" t="s">
        <v>180</v>
      </c>
      <c r="L5" s="558"/>
      <c r="M5" s="558"/>
      <c r="N5" s="562" t="s">
        <v>187</v>
      </c>
      <c r="O5" s="558"/>
      <c r="P5" s="558"/>
      <c r="Q5" s="562" t="s">
        <v>188</v>
      </c>
      <c r="R5" s="558"/>
      <c r="S5" s="558"/>
      <c r="T5" s="441"/>
      <c r="U5" s="568"/>
      <c r="V5" s="569"/>
      <c r="W5" s="441"/>
      <c r="X5" s="568"/>
      <c r="Y5" s="569"/>
      <c r="Z5" s="441"/>
      <c r="AA5" s="568"/>
      <c r="AB5" s="569"/>
      <c r="AC5" s="441"/>
      <c r="AD5" s="568"/>
      <c r="AE5" s="569"/>
      <c r="AF5" s="441"/>
      <c r="AG5" s="568"/>
      <c r="AH5" s="569"/>
      <c r="AI5" s="441"/>
      <c r="AJ5" s="568"/>
      <c r="AK5" s="569"/>
      <c r="AL5" s="441"/>
      <c r="AM5" s="568"/>
      <c r="AN5" s="569"/>
      <c r="AO5" s="442"/>
      <c r="AP5" s="570"/>
      <c r="AQ5" s="569"/>
      <c r="AR5" s="441"/>
      <c r="AS5" s="568"/>
      <c r="AT5" s="569"/>
      <c r="AU5" s="562" t="s">
        <v>190</v>
      </c>
      <c r="AV5" s="558"/>
      <c r="AW5" s="566"/>
    </row>
    <row r="6" spans="1:49" s="24" customFormat="1">
      <c r="A6" s="525"/>
      <c r="B6" s="559"/>
      <c r="C6" s="561" t="s">
        <v>173</v>
      </c>
      <c r="D6" s="560" t="s">
        <v>174</v>
      </c>
      <c r="E6" s="559"/>
      <c r="F6" s="561" t="s">
        <v>181</v>
      </c>
      <c r="G6" s="560" t="s">
        <v>182</v>
      </c>
      <c r="H6" s="559"/>
      <c r="I6" s="561" t="s">
        <v>181</v>
      </c>
      <c r="J6" s="560" t="s">
        <v>183</v>
      </c>
      <c r="K6" s="559"/>
      <c r="L6" s="561" t="s">
        <v>184</v>
      </c>
      <c r="M6" s="560" t="s">
        <v>182</v>
      </c>
      <c r="N6" s="559"/>
      <c r="O6" s="561" t="s">
        <v>184</v>
      </c>
      <c r="P6" s="560" t="s">
        <v>174</v>
      </c>
      <c r="Q6" s="559"/>
      <c r="R6" s="561" t="s">
        <v>184</v>
      </c>
      <c r="S6" s="560" t="s">
        <v>174</v>
      </c>
      <c r="T6" s="442"/>
      <c r="U6" s="561" t="s">
        <v>184</v>
      </c>
      <c r="V6" s="560" t="s">
        <v>174</v>
      </c>
      <c r="W6" s="442"/>
      <c r="X6" s="561" t="s">
        <v>184</v>
      </c>
      <c r="Y6" s="560" t="s">
        <v>174</v>
      </c>
      <c r="Z6" s="442"/>
      <c r="AA6" s="561" t="s">
        <v>184</v>
      </c>
      <c r="AB6" s="560" t="s">
        <v>174</v>
      </c>
      <c r="AC6" s="442"/>
      <c r="AD6" s="561" t="s">
        <v>184</v>
      </c>
      <c r="AE6" s="560" t="s">
        <v>174</v>
      </c>
      <c r="AF6" s="442"/>
      <c r="AG6" s="561" t="s">
        <v>184</v>
      </c>
      <c r="AH6" s="560" t="s">
        <v>174</v>
      </c>
      <c r="AI6" s="442"/>
      <c r="AJ6" s="561" t="s">
        <v>184</v>
      </c>
      <c r="AK6" s="560" t="s">
        <v>174</v>
      </c>
      <c r="AL6" s="442"/>
      <c r="AM6" s="561" t="s">
        <v>184</v>
      </c>
      <c r="AN6" s="560" t="s">
        <v>174</v>
      </c>
      <c r="AO6" s="442"/>
      <c r="AP6" s="561" t="s">
        <v>184</v>
      </c>
      <c r="AQ6" s="560" t="s">
        <v>174</v>
      </c>
      <c r="AR6" s="442"/>
      <c r="AS6" s="561" t="s">
        <v>184</v>
      </c>
      <c r="AT6" s="560" t="s">
        <v>174</v>
      </c>
      <c r="AU6" s="559"/>
      <c r="AV6" s="561" t="s">
        <v>184</v>
      </c>
      <c r="AW6" s="567" t="s">
        <v>174</v>
      </c>
    </row>
    <row r="7" spans="1:49">
      <c r="A7" s="525"/>
      <c r="B7" s="560"/>
      <c r="C7" s="561"/>
      <c r="D7" s="560"/>
      <c r="E7" s="560"/>
      <c r="F7" s="561"/>
      <c r="G7" s="560"/>
      <c r="H7" s="560"/>
      <c r="I7" s="561"/>
      <c r="J7" s="560"/>
      <c r="K7" s="560"/>
      <c r="L7" s="561"/>
      <c r="M7" s="560"/>
      <c r="N7" s="560"/>
      <c r="O7" s="561"/>
      <c r="P7" s="560"/>
      <c r="Q7" s="560"/>
      <c r="R7" s="561"/>
      <c r="S7" s="560"/>
      <c r="T7" s="443"/>
      <c r="U7" s="561"/>
      <c r="V7" s="560"/>
      <c r="W7" s="443"/>
      <c r="X7" s="561"/>
      <c r="Y7" s="560"/>
      <c r="Z7" s="443"/>
      <c r="AA7" s="561"/>
      <c r="AB7" s="560"/>
      <c r="AC7" s="443"/>
      <c r="AD7" s="561"/>
      <c r="AE7" s="560"/>
      <c r="AF7" s="443"/>
      <c r="AG7" s="561"/>
      <c r="AH7" s="560"/>
      <c r="AI7" s="443"/>
      <c r="AJ7" s="561"/>
      <c r="AK7" s="560"/>
      <c r="AL7" s="443"/>
      <c r="AM7" s="561"/>
      <c r="AN7" s="560"/>
      <c r="AO7" s="443"/>
      <c r="AP7" s="561"/>
      <c r="AQ7" s="560"/>
      <c r="AR7" s="443"/>
      <c r="AS7" s="561"/>
      <c r="AT7" s="560"/>
      <c r="AU7" s="560"/>
      <c r="AV7" s="561"/>
      <c r="AW7" s="567"/>
    </row>
    <row r="8" spans="1:49" ht="24" customHeight="1">
      <c r="A8" s="303" t="s">
        <v>60</v>
      </c>
      <c r="B8" s="304">
        <v>4482</v>
      </c>
      <c r="C8" s="305">
        <v>2194</v>
      </c>
      <c r="D8" s="305">
        <v>2288</v>
      </c>
      <c r="E8" s="305">
        <v>1595</v>
      </c>
      <c r="F8" s="305">
        <v>691</v>
      </c>
      <c r="G8" s="305">
        <v>904</v>
      </c>
      <c r="H8" s="305">
        <v>321</v>
      </c>
      <c r="I8" s="305">
        <v>149</v>
      </c>
      <c r="J8" s="305">
        <v>172</v>
      </c>
      <c r="K8" s="305">
        <v>158</v>
      </c>
      <c r="L8" s="305">
        <v>94</v>
      </c>
      <c r="M8" s="305">
        <v>64</v>
      </c>
      <c r="N8" s="305">
        <v>698</v>
      </c>
      <c r="O8" s="305">
        <v>255</v>
      </c>
      <c r="P8" s="305">
        <v>443</v>
      </c>
      <c r="Q8" s="305">
        <v>91</v>
      </c>
      <c r="R8" s="305">
        <v>26</v>
      </c>
      <c r="S8" s="305">
        <v>65</v>
      </c>
      <c r="T8" s="305">
        <v>40</v>
      </c>
      <c r="U8" s="305">
        <v>26</v>
      </c>
      <c r="V8" s="305">
        <v>14</v>
      </c>
      <c r="W8" s="305">
        <v>242</v>
      </c>
      <c r="X8" s="305">
        <v>46</v>
      </c>
      <c r="Y8" s="305">
        <v>196</v>
      </c>
      <c r="Z8" s="305">
        <v>165</v>
      </c>
      <c r="AA8" s="305">
        <v>139</v>
      </c>
      <c r="AB8" s="305">
        <v>26</v>
      </c>
      <c r="AC8" s="305">
        <v>108</v>
      </c>
      <c r="AD8" s="305">
        <v>100</v>
      </c>
      <c r="AE8" s="305">
        <v>8</v>
      </c>
      <c r="AF8" s="305">
        <v>73</v>
      </c>
      <c r="AG8" s="305">
        <v>53</v>
      </c>
      <c r="AH8" s="305">
        <v>20</v>
      </c>
      <c r="AI8" s="305">
        <v>142</v>
      </c>
      <c r="AJ8" s="305">
        <v>93</v>
      </c>
      <c r="AK8" s="305">
        <v>49</v>
      </c>
      <c r="AL8" s="305">
        <v>26</v>
      </c>
      <c r="AM8" s="305">
        <v>17</v>
      </c>
      <c r="AN8" s="305">
        <v>9</v>
      </c>
      <c r="AO8" s="305">
        <v>90</v>
      </c>
      <c r="AP8" s="305">
        <v>51</v>
      </c>
      <c r="AQ8" s="305">
        <v>39</v>
      </c>
      <c r="AR8" s="305">
        <v>155</v>
      </c>
      <c r="AS8" s="305">
        <v>127</v>
      </c>
      <c r="AT8" s="305">
        <v>28</v>
      </c>
      <c r="AU8" s="305">
        <v>578</v>
      </c>
      <c r="AV8" s="305">
        <v>327</v>
      </c>
      <c r="AW8" s="306">
        <v>251</v>
      </c>
    </row>
    <row r="9" spans="1:49" ht="24" customHeight="1">
      <c r="A9" s="303" t="s">
        <v>195</v>
      </c>
      <c r="B9" s="304">
        <v>4782</v>
      </c>
      <c r="C9" s="305">
        <v>2387</v>
      </c>
      <c r="D9" s="305">
        <v>2395</v>
      </c>
      <c r="E9" s="305">
        <v>1570</v>
      </c>
      <c r="F9" s="305">
        <v>685</v>
      </c>
      <c r="G9" s="305">
        <v>885</v>
      </c>
      <c r="H9" s="305">
        <v>333</v>
      </c>
      <c r="I9" s="305">
        <v>167</v>
      </c>
      <c r="J9" s="305">
        <v>166</v>
      </c>
      <c r="K9" s="305">
        <v>162</v>
      </c>
      <c r="L9" s="305">
        <v>92</v>
      </c>
      <c r="M9" s="305">
        <v>70</v>
      </c>
      <c r="N9" s="305">
        <v>833</v>
      </c>
      <c r="O9" s="305">
        <v>333</v>
      </c>
      <c r="P9" s="305">
        <v>500</v>
      </c>
      <c r="Q9" s="305">
        <v>95</v>
      </c>
      <c r="R9" s="305">
        <v>25</v>
      </c>
      <c r="S9" s="305">
        <v>70</v>
      </c>
      <c r="T9" s="305">
        <v>34</v>
      </c>
      <c r="U9" s="305">
        <v>24</v>
      </c>
      <c r="V9" s="305">
        <v>10</v>
      </c>
      <c r="W9" s="305">
        <v>252</v>
      </c>
      <c r="X9" s="305">
        <v>37</v>
      </c>
      <c r="Y9" s="305">
        <v>215</v>
      </c>
      <c r="Z9" s="305">
        <v>209</v>
      </c>
      <c r="AA9" s="305">
        <v>181</v>
      </c>
      <c r="AB9" s="305">
        <v>28</v>
      </c>
      <c r="AC9" s="305">
        <v>93</v>
      </c>
      <c r="AD9" s="305">
        <v>85</v>
      </c>
      <c r="AE9" s="305">
        <v>8</v>
      </c>
      <c r="AF9" s="305">
        <v>86</v>
      </c>
      <c r="AG9" s="305">
        <v>58</v>
      </c>
      <c r="AH9" s="305">
        <v>28</v>
      </c>
      <c r="AI9" s="305">
        <v>164</v>
      </c>
      <c r="AJ9" s="305">
        <v>108</v>
      </c>
      <c r="AK9" s="305">
        <v>56</v>
      </c>
      <c r="AL9" s="305">
        <v>28</v>
      </c>
      <c r="AM9" s="305">
        <v>21</v>
      </c>
      <c r="AN9" s="305">
        <v>7</v>
      </c>
      <c r="AO9" s="305">
        <v>87</v>
      </c>
      <c r="AP9" s="305">
        <v>48</v>
      </c>
      <c r="AQ9" s="305">
        <v>39</v>
      </c>
      <c r="AR9" s="305">
        <v>166</v>
      </c>
      <c r="AS9" s="305">
        <v>131</v>
      </c>
      <c r="AT9" s="305">
        <v>35</v>
      </c>
      <c r="AU9" s="305">
        <v>670</v>
      </c>
      <c r="AV9" s="305">
        <v>392</v>
      </c>
      <c r="AW9" s="306">
        <v>278</v>
      </c>
    </row>
    <row r="10" spans="1:49" ht="24" customHeight="1">
      <c r="A10" s="303" t="s">
        <v>196</v>
      </c>
      <c r="B10" s="304">
        <v>4768</v>
      </c>
      <c r="C10" s="305">
        <v>2391</v>
      </c>
      <c r="D10" s="305">
        <v>2377</v>
      </c>
      <c r="E10" s="305">
        <v>1529</v>
      </c>
      <c r="F10" s="305">
        <v>645</v>
      </c>
      <c r="G10" s="305">
        <v>884</v>
      </c>
      <c r="H10" s="305">
        <v>335</v>
      </c>
      <c r="I10" s="305">
        <v>173</v>
      </c>
      <c r="J10" s="305">
        <v>162</v>
      </c>
      <c r="K10" s="305">
        <v>127</v>
      </c>
      <c r="L10" s="305">
        <v>83</v>
      </c>
      <c r="M10" s="305">
        <v>44</v>
      </c>
      <c r="N10" s="305">
        <v>848</v>
      </c>
      <c r="O10" s="305">
        <v>332</v>
      </c>
      <c r="P10" s="305">
        <v>516</v>
      </c>
      <c r="Q10" s="305">
        <v>86</v>
      </c>
      <c r="R10" s="305">
        <v>19</v>
      </c>
      <c r="S10" s="305">
        <v>67</v>
      </c>
      <c r="T10" s="305">
        <v>36</v>
      </c>
      <c r="U10" s="305">
        <v>28</v>
      </c>
      <c r="V10" s="305">
        <v>8</v>
      </c>
      <c r="W10" s="305">
        <v>236</v>
      </c>
      <c r="X10" s="305">
        <v>35</v>
      </c>
      <c r="Y10" s="305">
        <v>201</v>
      </c>
      <c r="Z10" s="305">
        <v>226</v>
      </c>
      <c r="AA10" s="305">
        <v>202</v>
      </c>
      <c r="AB10" s="305">
        <v>24</v>
      </c>
      <c r="AC10" s="305">
        <v>114</v>
      </c>
      <c r="AD10" s="305">
        <v>102</v>
      </c>
      <c r="AE10" s="305">
        <v>12</v>
      </c>
      <c r="AF10" s="305">
        <v>76</v>
      </c>
      <c r="AG10" s="305">
        <v>50</v>
      </c>
      <c r="AH10" s="305">
        <v>26</v>
      </c>
      <c r="AI10" s="305">
        <v>149</v>
      </c>
      <c r="AJ10" s="305">
        <v>99</v>
      </c>
      <c r="AK10" s="305">
        <v>50</v>
      </c>
      <c r="AL10" s="305">
        <v>22</v>
      </c>
      <c r="AM10" s="305">
        <v>18</v>
      </c>
      <c r="AN10" s="305">
        <v>4</v>
      </c>
      <c r="AO10" s="305">
        <v>91</v>
      </c>
      <c r="AP10" s="305">
        <v>49</v>
      </c>
      <c r="AQ10" s="305">
        <v>42</v>
      </c>
      <c r="AR10" s="305">
        <v>178</v>
      </c>
      <c r="AS10" s="305">
        <v>133</v>
      </c>
      <c r="AT10" s="305">
        <v>45</v>
      </c>
      <c r="AU10" s="305">
        <v>715</v>
      </c>
      <c r="AV10" s="305">
        <v>423</v>
      </c>
      <c r="AW10" s="306">
        <v>292</v>
      </c>
    </row>
    <row r="11" spans="1:49" ht="24" customHeight="1">
      <c r="A11" s="303" t="s">
        <v>197</v>
      </c>
      <c r="B11" s="305">
        <v>4847</v>
      </c>
      <c r="C11" s="305">
        <v>2474</v>
      </c>
      <c r="D11" s="305">
        <v>2373</v>
      </c>
      <c r="E11" s="305">
        <v>1554</v>
      </c>
      <c r="F11" s="305">
        <v>668</v>
      </c>
      <c r="G11" s="305">
        <v>886</v>
      </c>
      <c r="H11" s="305">
        <v>288</v>
      </c>
      <c r="I11" s="305">
        <v>145</v>
      </c>
      <c r="J11" s="305">
        <v>143</v>
      </c>
      <c r="K11" s="305">
        <v>134</v>
      </c>
      <c r="L11" s="305">
        <v>82</v>
      </c>
      <c r="M11" s="305">
        <v>52</v>
      </c>
      <c r="N11" s="305">
        <v>895</v>
      </c>
      <c r="O11" s="305">
        <v>349</v>
      </c>
      <c r="P11" s="305">
        <v>546</v>
      </c>
      <c r="Q11" s="305">
        <v>95</v>
      </c>
      <c r="R11" s="305">
        <v>20</v>
      </c>
      <c r="S11" s="305">
        <v>75</v>
      </c>
      <c r="T11" s="305">
        <v>29</v>
      </c>
      <c r="U11" s="305">
        <v>25</v>
      </c>
      <c r="V11" s="305">
        <v>4</v>
      </c>
      <c r="W11" s="305">
        <v>210</v>
      </c>
      <c r="X11" s="305">
        <v>42</v>
      </c>
      <c r="Y11" s="305">
        <v>168</v>
      </c>
      <c r="Z11" s="305">
        <v>207</v>
      </c>
      <c r="AA11" s="305">
        <v>185</v>
      </c>
      <c r="AB11" s="305">
        <v>22</v>
      </c>
      <c r="AC11" s="305">
        <v>110</v>
      </c>
      <c r="AD11" s="305">
        <v>100</v>
      </c>
      <c r="AE11" s="305">
        <v>10</v>
      </c>
      <c r="AF11" s="305">
        <v>79</v>
      </c>
      <c r="AG11" s="305">
        <v>55</v>
      </c>
      <c r="AH11" s="305">
        <v>24</v>
      </c>
      <c r="AI11" s="305">
        <v>167</v>
      </c>
      <c r="AJ11" s="305">
        <v>111</v>
      </c>
      <c r="AK11" s="305">
        <v>56</v>
      </c>
      <c r="AL11" s="305">
        <v>28</v>
      </c>
      <c r="AM11" s="305">
        <v>19</v>
      </c>
      <c r="AN11" s="305">
        <v>9</v>
      </c>
      <c r="AO11" s="305">
        <v>98</v>
      </c>
      <c r="AP11" s="305">
        <v>48</v>
      </c>
      <c r="AQ11" s="305">
        <v>50</v>
      </c>
      <c r="AR11" s="305">
        <v>183</v>
      </c>
      <c r="AS11" s="305">
        <v>131</v>
      </c>
      <c r="AT11" s="305">
        <v>52</v>
      </c>
      <c r="AU11" s="305">
        <v>770</v>
      </c>
      <c r="AV11" s="305">
        <v>494</v>
      </c>
      <c r="AW11" s="306">
        <v>276</v>
      </c>
    </row>
    <row r="12" spans="1:49" ht="24" customHeight="1">
      <c r="A12" s="307" t="s">
        <v>198</v>
      </c>
      <c r="B12" s="308">
        <v>4826</v>
      </c>
      <c r="C12" s="309">
        <v>2425</v>
      </c>
      <c r="D12" s="309">
        <v>2401</v>
      </c>
      <c r="E12" s="309">
        <v>1488</v>
      </c>
      <c r="F12" s="309">
        <v>640</v>
      </c>
      <c r="G12" s="309">
        <v>848</v>
      </c>
      <c r="H12" s="309">
        <v>244</v>
      </c>
      <c r="I12" s="309">
        <v>121</v>
      </c>
      <c r="J12" s="309">
        <v>123</v>
      </c>
      <c r="K12" s="309">
        <v>130</v>
      </c>
      <c r="L12" s="309">
        <v>74</v>
      </c>
      <c r="M12" s="309">
        <v>56</v>
      </c>
      <c r="N12" s="309">
        <v>949</v>
      </c>
      <c r="O12" s="309">
        <v>363</v>
      </c>
      <c r="P12" s="309">
        <v>586</v>
      </c>
      <c r="Q12" s="309">
        <v>101</v>
      </c>
      <c r="R12" s="309">
        <v>18</v>
      </c>
      <c r="S12" s="309">
        <v>83</v>
      </c>
      <c r="T12" s="309">
        <v>27</v>
      </c>
      <c r="U12" s="309">
        <v>19</v>
      </c>
      <c r="V12" s="309">
        <v>8</v>
      </c>
      <c r="W12" s="309">
        <v>203</v>
      </c>
      <c r="X12" s="309">
        <v>43</v>
      </c>
      <c r="Y12" s="309">
        <v>160</v>
      </c>
      <c r="Z12" s="309">
        <v>202</v>
      </c>
      <c r="AA12" s="309">
        <v>175</v>
      </c>
      <c r="AB12" s="309">
        <v>27</v>
      </c>
      <c r="AC12" s="309">
        <v>106</v>
      </c>
      <c r="AD12" s="309">
        <v>91</v>
      </c>
      <c r="AE12" s="309">
        <v>15</v>
      </c>
      <c r="AF12" s="309">
        <v>84</v>
      </c>
      <c r="AG12" s="309">
        <v>56</v>
      </c>
      <c r="AH12" s="309">
        <v>28</v>
      </c>
      <c r="AI12" s="309">
        <v>189</v>
      </c>
      <c r="AJ12" s="309">
        <v>136</v>
      </c>
      <c r="AK12" s="309">
        <v>53</v>
      </c>
      <c r="AL12" s="309">
        <v>24</v>
      </c>
      <c r="AM12" s="309">
        <v>14</v>
      </c>
      <c r="AN12" s="309">
        <v>10</v>
      </c>
      <c r="AO12" s="309">
        <v>103</v>
      </c>
      <c r="AP12" s="309">
        <v>49</v>
      </c>
      <c r="AQ12" s="309">
        <v>54</v>
      </c>
      <c r="AR12" s="309">
        <v>191</v>
      </c>
      <c r="AS12" s="309">
        <v>136</v>
      </c>
      <c r="AT12" s="309">
        <v>55</v>
      </c>
      <c r="AU12" s="309">
        <v>785</v>
      </c>
      <c r="AV12" s="309">
        <v>490</v>
      </c>
      <c r="AW12" s="310">
        <v>295</v>
      </c>
    </row>
    <row r="13" spans="1:49" ht="24" customHeight="1">
      <c r="A13" s="48" t="s">
        <v>199</v>
      </c>
      <c r="B13" s="311">
        <f>SUM(B15:B37)</f>
        <v>5127</v>
      </c>
      <c r="C13" s="311">
        <f t="shared" ref="C13:AW13" si="0">SUM(C15:C37)</f>
        <v>2548</v>
      </c>
      <c r="D13" s="311">
        <f t="shared" si="0"/>
        <v>2579</v>
      </c>
      <c r="E13" s="311">
        <f>SUM(E15:E37)</f>
        <v>1540</v>
      </c>
      <c r="F13" s="311">
        <f>SUM(F15:F37)</f>
        <v>641</v>
      </c>
      <c r="G13" s="311">
        <f>SUM(G15:G37)</f>
        <v>899</v>
      </c>
      <c r="H13" s="311">
        <f t="shared" ref="H13:J13" si="1">SUM(H15:H37)</f>
        <v>261</v>
      </c>
      <c r="I13" s="311">
        <f t="shared" si="1"/>
        <v>131</v>
      </c>
      <c r="J13" s="311">
        <f t="shared" si="1"/>
        <v>130</v>
      </c>
      <c r="K13" s="311">
        <f t="shared" si="0"/>
        <v>118</v>
      </c>
      <c r="L13" s="311">
        <f t="shared" si="0"/>
        <v>69</v>
      </c>
      <c r="M13" s="311">
        <f t="shared" si="0"/>
        <v>49</v>
      </c>
      <c r="N13" s="311">
        <f t="shared" ref="N13:S13" si="2">SUM(N15:N37)</f>
        <v>1101</v>
      </c>
      <c r="O13" s="311">
        <f t="shared" si="2"/>
        <v>440</v>
      </c>
      <c r="P13" s="311">
        <f t="shared" si="2"/>
        <v>661</v>
      </c>
      <c r="Q13" s="311">
        <f t="shared" si="2"/>
        <v>100</v>
      </c>
      <c r="R13" s="311">
        <f t="shared" si="2"/>
        <v>14</v>
      </c>
      <c r="S13" s="311">
        <f t="shared" si="2"/>
        <v>86</v>
      </c>
      <c r="T13" s="311">
        <f t="shared" si="0"/>
        <v>26</v>
      </c>
      <c r="U13" s="311">
        <f t="shared" si="0"/>
        <v>16</v>
      </c>
      <c r="V13" s="311">
        <f t="shared" si="0"/>
        <v>10</v>
      </c>
      <c r="W13" s="311">
        <v>216</v>
      </c>
      <c r="X13" s="311">
        <v>55</v>
      </c>
      <c r="Y13" s="311">
        <v>161</v>
      </c>
      <c r="Z13" s="311">
        <v>195</v>
      </c>
      <c r="AA13" s="311">
        <v>163</v>
      </c>
      <c r="AB13" s="311">
        <f t="shared" si="0"/>
        <v>32</v>
      </c>
      <c r="AC13" s="311">
        <f t="shared" si="0"/>
        <v>101</v>
      </c>
      <c r="AD13" s="311">
        <f t="shared" si="0"/>
        <v>89</v>
      </c>
      <c r="AE13" s="311">
        <f t="shared" si="0"/>
        <v>12</v>
      </c>
      <c r="AF13" s="311">
        <f t="shared" si="0"/>
        <v>91</v>
      </c>
      <c r="AG13" s="311">
        <f t="shared" si="0"/>
        <v>61</v>
      </c>
      <c r="AH13" s="311">
        <f t="shared" si="0"/>
        <v>30</v>
      </c>
      <c r="AI13" s="311">
        <f t="shared" si="0"/>
        <v>187</v>
      </c>
      <c r="AJ13" s="311">
        <f t="shared" si="0"/>
        <v>140</v>
      </c>
      <c r="AK13" s="311">
        <f t="shared" si="0"/>
        <v>47</v>
      </c>
      <c r="AL13" s="311">
        <f t="shared" si="0"/>
        <v>16</v>
      </c>
      <c r="AM13" s="311">
        <f t="shared" si="0"/>
        <v>8</v>
      </c>
      <c r="AN13" s="311">
        <f t="shared" si="0"/>
        <v>8</v>
      </c>
      <c r="AO13" s="311">
        <f t="shared" si="0"/>
        <v>100</v>
      </c>
      <c r="AP13" s="311">
        <f t="shared" si="0"/>
        <v>46</v>
      </c>
      <c r="AQ13" s="311">
        <f t="shared" si="0"/>
        <v>54</v>
      </c>
      <c r="AR13" s="311">
        <f t="shared" si="0"/>
        <v>191</v>
      </c>
      <c r="AS13" s="311">
        <f t="shared" si="0"/>
        <v>125</v>
      </c>
      <c r="AT13" s="311">
        <f t="shared" si="0"/>
        <v>66</v>
      </c>
      <c r="AU13" s="311">
        <f t="shared" si="0"/>
        <v>884</v>
      </c>
      <c r="AV13" s="311">
        <f t="shared" si="0"/>
        <v>550</v>
      </c>
      <c r="AW13" s="312">
        <f t="shared" si="0"/>
        <v>334</v>
      </c>
    </row>
    <row r="14" spans="1:49" ht="24" customHeight="1">
      <c r="A14" s="313"/>
      <c r="B14" s="314">
        <f t="shared" ref="B14:Y14" si="3">SUM(B15:B37)</f>
        <v>5127</v>
      </c>
      <c r="C14" s="314">
        <f t="shared" si="3"/>
        <v>2548</v>
      </c>
      <c r="D14" s="314">
        <f t="shared" si="3"/>
        <v>2579</v>
      </c>
      <c r="E14" s="314">
        <f>SUM(E15:E37)</f>
        <v>1540</v>
      </c>
      <c r="F14" s="314">
        <f>SUM(F15:F37)</f>
        <v>641</v>
      </c>
      <c r="G14" s="314">
        <f>SUM(G15:G37)</f>
        <v>899</v>
      </c>
      <c r="H14" s="314">
        <f t="shared" ref="H14:J14" si="4">SUM(H15:H37)</f>
        <v>261</v>
      </c>
      <c r="I14" s="314">
        <f t="shared" si="4"/>
        <v>131</v>
      </c>
      <c r="J14" s="314">
        <f t="shared" si="4"/>
        <v>130</v>
      </c>
      <c r="K14" s="314">
        <f t="shared" si="3"/>
        <v>118</v>
      </c>
      <c r="L14" s="314">
        <f t="shared" si="3"/>
        <v>69</v>
      </c>
      <c r="M14" s="314">
        <f t="shared" si="3"/>
        <v>49</v>
      </c>
      <c r="N14" s="314">
        <f t="shared" ref="N14:S14" si="5">SUM(N15:N37)</f>
        <v>1101</v>
      </c>
      <c r="O14" s="314">
        <f t="shared" si="5"/>
        <v>440</v>
      </c>
      <c r="P14" s="314">
        <f t="shared" si="5"/>
        <v>661</v>
      </c>
      <c r="Q14" s="314">
        <f t="shared" si="5"/>
        <v>100</v>
      </c>
      <c r="R14" s="314">
        <f t="shared" si="5"/>
        <v>14</v>
      </c>
      <c r="S14" s="314">
        <f t="shared" si="5"/>
        <v>86</v>
      </c>
      <c r="T14" s="314">
        <f t="shared" si="3"/>
        <v>26</v>
      </c>
      <c r="U14" s="314">
        <f t="shared" si="3"/>
        <v>16</v>
      </c>
      <c r="V14" s="314">
        <f t="shared" si="3"/>
        <v>10</v>
      </c>
      <c r="W14" s="314">
        <f t="shared" si="3"/>
        <v>216</v>
      </c>
      <c r="X14" s="314">
        <f t="shared" si="3"/>
        <v>55</v>
      </c>
      <c r="Y14" s="314">
        <f t="shared" si="3"/>
        <v>161</v>
      </c>
      <c r="Z14" s="314">
        <f>SUM(Z15:Z37)</f>
        <v>195</v>
      </c>
      <c r="AA14" s="314">
        <f>SUM(AA15:AA37)</f>
        <v>163</v>
      </c>
      <c r="AB14" s="314">
        <f>SUM(AB15:AB37)</f>
        <v>32</v>
      </c>
      <c r="AC14" s="314">
        <f t="shared" ref="AC14:AW14" si="6">SUM(AC15:AC37)</f>
        <v>101</v>
      </c>
      <c r="AD14" s="314">
        <f t="shared" si="6"/>
        <v>89</v>
      </c>
      <c r="AE14" s="314">
        <f t="shared" si="6"/>
        <v>12</v>
      </c>
      <c r="AF14" s="314">
        <f t="shared" si="6"/>
        <v>91</v>
      </c>
      <c r="AG14" s="314">
        <f t="shared" si="6"/>
        <v>61</v>
      </c>
      <c r="AH14" s="314">
        <f t="shared" si="6"/>
        <v>30</v>
      </c>
      <c r="AI14" s="314">
        <f t="shared" si="6"/>
        <v>187</v>
      </c>
      <c r="AJ14" s="314">
        <f t="shared" si="6"/>
        <v>140</v>
      </c>
      <c r="AK14" s="314">
        <f t="shared" si="6"/>
        <v>47</v>
      </c>
      <c r="AL14" s="314">
        <f t="shared" si="6"/>
        <v>16</v>
      </c>
      <c r="AM14" s="314">
        <f t="shared" si="6"/>
        <v>8</v>
      </c>
      <c r="AN14" s="314">
        <f t="shared" si="6"/>
        <v>8</v>
      </c>
      <c r="AO14" s="314">
        <f t="shared" si="6"/>
        <v>100</v>
      </c>
      <c r="AP14" s="314">
        <f t="shared" si="6"/>
        <v>46</v>
      </c>
      <c r="AQ14" s="314">
        <f t="shared" si="6"/>
        <v>54</v>
      </c>
      <c r="AR14" s="314">
        <f t="shared" si="6"/>
        <v>191</v>
      </c>
      <c r="AS14" s="314">
        <f t="shared" si="6"/>
        <v>125</v>
      </c>
      <c r="AT14" s="314">
        <f t="shared" si="6"/>
        <v>66</v>
      </c>
      <c r="AU14" s="314">
        <f t="shared" si="6"/>
        <v>884</v>
      </c>
      <c r="AV14" s="314">
        <f t="shared" si="6"/>
        <v>550</v>
      </c>
      <c r="AW14" s="315">
        <f t="shared" si="6"/>
        <v>334</v>
      </c>
    </row>
    <row r="15" spans="1:49" ht="24" customHeight="1">
      <c r="A15" s="316" t="s">
        <v>85</v>
      </c>
      <c r="B15" s="317">
        <v>25</v>
      </c>
      <c r="C15" s="314">
        <v>9</v>
      </c>
      <c r="D15" s="314">
        <v>16</v>
      </c>
      <c r="E15" s="314">
        <f>F15+G15</f>
        <v>3</v>
      </c>
      <c r="F15" s="314">
        <v>0</v>
      </c>
      <c r="G15" s="314">
        <v>3</v>
      </c>
      <c r="H15" s="314">
        <f>I15+J15</f>
        <v>1</v>
      </c>
      <c r="I15" s="314">
        <v>0</v>
      </c>
      <c r="J15" s="314">
        <v>1</v>
      </c>
      <c r="K15" s="314">
        <f>L15+M15</f>
        <v>0</v>
      </c>
      <c r="L15" s="314">
        <v>0</v>
      </c>
      <c r="M15" s="314">
        <v>0</v>
      </c>
      <c r="N15" s="314">
        <f>O15+P15</f>
        <v>9</v>
      </c>
      <c r="O15" s="314">
        <v>3</v>
      </c>
      <c r="P15" s="314">
        <v>6</v>
      </c>
      <c r="Q15" s="314">
        <f>R15+S15</f>
        <v>0</v>
      </c>
      <c r="R15" s="314">
        <v>0</v>
      </c>
      <c r="S15" s="314">
        <v>0</v>
      </c>
      <c r="T15" s="314">
        <f>U15+V15</f>
        <v>1</v>
      </c>
      <c r="U15" s="314">
        <v>1</v>
      </c>
      <c r="V15" s="314">
        <v>0</v>
      </c>
      <c r="W15" s="314">
        <v>2</v>
      </c>
      <c r="X15" s="314">
        <v>0</v>
      </c>
      <c r="Y15" s="314">
        <v>2</v>
      </c>
      <c r="Z15" s="322">
        <v>1</v>
      </c>
      <c r="AA15" s="322">
        <v>0</v>
      </c>
      <c r="AB15" s="322">
        <v>1</v>
      </c>
      <c r="AC15" s="314">
        <v>0</v>
      </c>
      <c r="AD15" s="314">
        <v>0</v>
      </c>
      <c r="AE15" s="314">
        <v>0</v>
      </c>
      <c r="AF15" s="314">
        <v>0</v>
      </c>
      <c r="AG15" s="314">
        <v>0</v>
      </c>
      <c r="AH15" s="314">
        <v>0</v>
      </c>
      <c r="AI15" s="314">
        <v>0</v>
      </c>
      <c r="AJ15" s="314">
        <v>0</v>
      </c>
      <c r="AK15" s="314">
        <v>0</v>
      </c>
      <c r="AL15" s="314">
        <v>0</v>
      </c>
      <c r="AM15" s="314">
        <v>0</v>
      </c>
      <c r="AN15" s="314">
        <v>0</v>
      </c>
      <c r="AO15" s="314">
        <v>7</v>
      </c>
      <c r="AP15" s="314">
        <v>5</v>
      </c>
      <c r="AQ15" s="314">
        <v>2</v>
      </c>
      <c r="AR15" s="314">
        <v>0</v>
      </c>
      <c r="AS15" s="314">
        <v>0</v>
      </c>
      <c r="AT15" s="314">
        <v>0</v>
      </c>
      <c r="AU15" s="305">
        <f>B15-(E15+H15+K15+N15+Q15+T15+W15+Z15+AC15+AF15+AI15+AL15+AO15+AR15)</f>
        <v>1</v>
      </c>
      <c r="AV15" s="305">
        <f>C15-(F15+I15+L15+O15+R15+U15+X15+AA15+AD15+AG15+AJ15+AM15+AP15+AS15)</f>
        <v>0</v>
      </c>
      <c r="AW15" s="306">
        <f>D15-(G15+J15+M15+P15+S15+V15+Y15+AB15+AE15+AH15+AK15+AN15+AQ15+AT15)</f>
        <v>1</v>
      </c>
    </row>
    <row r="16" spans="1:49" ht="24" customHeight="1">
      <c r="A16" s="316" t="s">
        <v>86</v>
      </c>
      <c r="B16" s="317">
        <f>C16+D16</f>
        <v>129</v>
      </c>
      <c r="C16" s="314">
        <v>49</v>
      </c>
      <c r="D16" s="314">
        <v>80</v>
      </c>
      <c r="E16" s="314">
        <f t="shared" ref="E16:E37" si="7">F16+G16</f>
        <v>29</v>
      </c>
      <c r="F16" s="314">
        <v>8</v>
      </c>
      <c r="G16" s="314">
        <v>21</v>
      </c>
      <c r="H16" s="314">
        <f t="shared" ref="H16:H37" si="8">I16+J16</f>
        <v>15</v>
      </c>
      <c r="I16" s="314">
        <v>8</v>
      </c>
      <c r="J16" s="314">
        <v>7</v>
      </c>
      <c r="K16" s="314">
        <f t="shared" ref="K16:K37" si="9">L16+M16</f>
        <v>8</v>
      </c>
      <c r="L16" s="314">
        <v>5</v>
      </c>
      <c r="M16" s="314">
        <v>3</v>
      </c>
      <c r="N16" s="314">
        <f t="shared" ref="N16:N37" si="10">O16+P16</f>
        <v>23</v>
      </c>
      <c r="O16" s="314">
        <v>5</v>
      </c>
      <c r="P16" s="314">
        <v>18</v>
      </c>
      <c r="Q16" s="314">
        <f t="shared" ref="Q16:Q37" si="11">R16+S16</f>
        <v>3</v>
      </c>
      <c r="R16" s="314">
        <v>0</v>
      </c>
      <c r="S16" s="314">
        <v>3</v>
      </c>
      <c r="T16" s="314">
        <f t="shared" ref="T16:T37" si="12">U16+V16</f>
        <v>1</v>
      </c>
      <c r="U16" s="314">
        <v>1</v>
      </c>
      <c r="V16" s="314">
        <v>0</v>
      </c>
      <c r="W16" s="314">
        <v>6</v>
      </c>
      <c r="X16" s="314">
        <v>0</v>
      </c>
      <c r="Y16" s="314">
        <v>6</v>
      </c>
      <c r="Z16" s="322">
        <v>0</v>
      </c>
      <c r="AA16" s="322">
        <v>0</v>
      </c>
      <c r="AB16" s="322">
        <v>0</v>
      </c>
      <c r="AC16" s="314">
        <v>0</v>
      </c>
      <c r="AD16" s="314">
        <v>0</v>
      </c>
      <c r="AE16" s="314">
        <v>0</v>
      </c>
      <c r="AF16" s="314">
        <v>0</v>
      </c>
      <c r="AG16" s="314">
        <v>0</v>
      </c>
      <c r="AH16" s="314">
        <v>0</v>
      </c>
      <c r="AI16" s="314">
        <v>1</v>
      </c>
      <c r="AJ16" s="314">
        <v>0</v>
      </c>
      <c r="AK16" s="314">
        <v>1</v>
      </c>
      <c r="AL16" s="314">
        <v>0</v>
      </c>
      <c r="AM16" s="314">
        <v>0</v>
      </c>
      <c r="AN16" s="314">
        <v>0</v>
      </c>
      <c r="AO16" s="314">
        <v>32</v>
      </c>
      <c r="AP16" s="314">
        <v>18</v>
      </c>
      <c r="AQ16" s="314">
        <v>14</v>
      </c>
      <c r="AR16" s="314">
        <v>0</v>
      </c>
      <c r="AS16" s="314">
        <v>0</v>
      </c>
      <c r="AT16" s="314">
        <v>0</v>
      </c>
      <c r="AU16" s="305">
        <f t="shared" ref="AU16:AU37" si="13">B16-(E16+H16+K16+N16+Q16+T16+W16+Z16+AC16+AF16+AI16+AL16+AO16+AR16)</f>
        <v>11</v>
      </c>
      <c r="AV16" s="305">
        <f t="shared" ref="AV16:AV37" si="14">C16-(F16+I16+L16+O16+R16+U16+X16+AA16+AD16+AG16+AJ16+AM16+AP16+AS16)</f>
        <v>4</v>
      </c>
      <c r="AW16" s="306">
        <f t="shared" ref="AW16:AW37" si="15">D16-(G16+J16+M16+P16+S16+V16+Y16+AB16+AE16+AH16+AK16+AN16+AQ16+AT16)</f>
        <v>7</v>
      </c>
    </row>
    <row r="17" spans="1:49" ht="24" customHeight="1">
      <c r="A17" s="316" t="s">
        <v>87</v>
      </c>
      <c r="B17" s="317">
        <f t="shared" ref="B17:B37" si="16">C17+D17</f>
        <v>199</v>
      </c>
      <c r="C17" s="314">
        <v>155</v>
      </c>
      <c r="D17" s="314">
        <v>44</v>
      </c>
      <c r="E17" s="314">
        <f t="shared" si="7"/>
        <v>9</v>
      </c>
      <c r="F17" s="314">
        <v>3</v>
      </c>
      <c r="G17" s="314">
        <v>6</v>
      </c>
      <c r="H17" s="314">
        <f t="shared" si="8"/>
        <v>4</v>
      </c>
      <c r="I17" s="314">
        <v>2</v>
      </c>
      <c r="J17" s="314">
        <v>2</v>
      </c>
      <c r="K17" s="314">
        <f t="shared" si="9"/>
        <v>1</v>
      </c>
      <c r="L17" s="314">
        <v>1</v>
      </c>
      <c r="M17" s="314">
        <v>0</v>
      </c>
      <c r="N17" s="314">
        <f t="shared" si="10"/>
        <v>35</v>
      </c>
      <c r="O17" s="314">
        <v>19</v>
      </c>
      <c r="P17" s="314">
        <v>16</v>
      </c>
      <c r="Q17" s="314">
        <f t="shared" si="11"/>
        <v>3</v>
      </c>
      <c r="R17" s="314">
        <v>0</v>
      </c>
      <c r="S17" s="314">
        <v>3</v>
      </c>
      <c r="T17" s="314">
        <f t="shared" si="12"/>
        <v>0</v>
      </c>
      <c r="U17" s="314">
        <v>0</v>
      </c>
      <c r="V17" s="314">
        <v>0</v>
      </c>
      <c r="W17" s="314">
        <v>9</v>
      </c>
      <c r="X17" s="314">
        <v>6</v>
      </c>
      <c r="Y17" s="314">
        <v>3</v>
      </c>
      <c r="Z17" s="322">
        <v>38</v>
      </c>
      <c r="AA17" s="322">
        <v>38</v>
      </c>
      <c r="AB17" s="322">
        <v>0</v>
      </c>
      <c r="AC17" s="314">
        <v>1</v>
      </c>
      <c r="AD17" s="314">
        <v>1</v>
      </c>
      <c r="AE17" s="314">
        <v>0</v>
      </c>
      <c r="AF17" s="314">
        <v>3</v>
      </c>
      <c r="AG17" s="314">
        <v>3</v>
      </c>
      <c r="AH17" s="314">
        <v>0</v>
      </c>
      <c r="AI17" s="314">
        <v>34</v>
      </c>
      <c r="AJ17" s="314">
        <v>25</v>
      </c>
      <c r="AK17" s="314">
        <v>9</v>
      </c>
      <c r="AL17" s="314">
        <v>0</v>
      </c>
      <c r="AM17" s="314">
        <v>0</v>
      </c>
      <c r="AN17" s="314">
        <v>0</v>
      </c>
      <c r="AO17" s="314">
        <v>0</v>
      </c>
      <c r="AP17" s="314">
        <v>0</v>
      </c>
      <c r="AQ17" s="314">
        <v>0</v>
      </c>
      <c r="AR17" s="314">
        <v>5</v>
      </c>
      <c r="AS17" s="314">
        <v>5</v>
      </c>
      <c r="AT17" s="314">
        <v>0</v>
      </c>
      <c r="AU17" s="305">
        <f t="shared" si="13"/>
        <v>57</v>
      </c>
      <c r="AV17" s="305">
        <f t="shared" si="14"/>
        <v>52</v>
      </c>
      <c r="AW17" s="306">
        <f t="shared" si="15"/>
        <v>5</v>
      </c>
    </row>
    <row r="18" spans="1:49" ht="24" customHeight="1">
      <c r="A18" s="316" t="s">
        <v>88</v>
      </c>
      <c r="B18" s="317">
        <f t="shared" si="16"/>
        <v>71</v>
      </c>
      <c r="C18" s="314">
        <v>26</v>
      </c>
      <c r="D18" s="314">
        <v>45</v>
      </c>
      <c r="E18" s="314">
        <f t="shared" si="7"/>
        <v>12</v>
      </c>
      <c r="F18" s="314">
        <v>4</v>
      </c>
      <c r="G18" s="314">
        <v>8</v>
      </c>
      <c r="H18" s="314">
        <f t="shared" si="8"/>
        <v>7</v>
      </c>
      <c r="I18" s="314">
        <v>4</v>
      </c>
      <c r="J18" s="314">
        <v>3</v>
      </c>
      <c r="K18" s="314">
        <f t="shared" si="9"/>
        <v>8</v>
      </c>
      <c r="L18" s="314">
        <v>5</v>
      </c>
      <c r="M18" s="314">
        <v>3</v>
      </c>
      <c r="N18" s="314">
        <f t="shared" si="10"/>
        <v>22</v>
      </c>
      <c r="O18" s="314">
        <v>5</v>
      </c>
      <c r="P18" s="314">
        <v>17</v>
      </c>
      <c r="Q18" s="314">
        <f t="shared" si="11"/>
        <v>2</v>
      </c>
      <c r="R18" s="314">
        <v>1</v>
      </c>
      <c r="S18" s="314">
        <v>1</v>
      </c>
      <c r="T18" s="314">
        <f t="shared" si="12"/>
        <v>0</v>
      </c>
      <c r="U18" s="314">
        <v>0</v>
      </c>
      <c r="V18" s="314">
        <v>0</v>
      </c>
      <c r="W18" s="314">
        <v>5</v>
      </c>
      <c r="X18" s="314">
        <v>0</v>
      </c>
      <c r="Y18" s="314">
        <v>5</v>
      </c>
      <c r="Z18" s="322">
        <v>0</v>
      </c>
      <c r="AA18" s="322">
        <v>0</v>
      </c>
      <c r="AB18" s="322">
        <v>0</v>
      </c>
      <c r="AC18" s="314">
        <v>1</v>
      </c>
      <c r="AD18" s="314">
        <v>0</v>
      </c>
      <c r="AE18" s="314">
        <v>1</v>
      </c>
      <c r="AF18" s="314">
        <v>0</v>
      </c>
      <c r="AG18" s="314">
        <v>0</v>
      </c>
      <c r="AH18" s="314">
        <v>0</v>
      </c>
      <c r="AI18" s="314">
        <v>1</v>
      </c>
      <c r="AJ18" s="314">
        <v>1</v>
      </c>
      <c r="AK18" s="314">
        <v>0</v>
      </c>
      <c r="AL18" s="314">
        <v>0</v>
      </c>
      <c r="AM18" s="314">
        <v>0</v>
      </c>
      <c r="AN18" s="314">
        <v>0</v>
      </c>
      <c r="AO18" s="314">
        <v>6</v>
      </c>
      <c r="AP18" s="314">
        <v>3</v>
      </c>
      <c r="AQ18" s="314">
        <v>3</v>
      </c>
      <c r="AR18" s="314">
        <v>0</v>
      </c>
      <c r="AS18" s="314">
        <v>0</v>
      </c>
      <c r="AT18" s="314">
        <v>0</v>
      </c>
      <c r="AU18" s="305">
        <f t="shared" si="13"/>
        <v>7</v>
      </c>
      <c r="AV18" s="305">
        <f t="shared" si="14"/>
        <v>3</v>
      </c>
      <c r="AW18" s="306">
        <f t="shared" si="15"/>
        <v>4</v>
      </c>
    </row>
    <row r="19" spans="1:49" ht="24" customHeight="1">
      <c r="A19" s="316" t="s">
        <v>89</v>
      </c>
      <c r="B19" s="317">
        <f t="shared" si="16"/>
        <v>81</v>
      </c>
      <c r="C19" s="314">
        <v>28</v>
      </c>
      <c r="D19" s="314">
        <v>53</v>
      </c>
      <c r="E19" s="314">
        <f t="shared" si="7"/>
        <v>12</v>
      </c>
      <c r="F19" s="314">
        <v>2</v>
      </c>
      <c r="G19" s="314">
        <v>10</v>
      </c>
      <c r="H19" s="314">
        <f t="shared" si="8"/>
        <v>3</v>
      </c>
      <c r="I19" s="314">
        <v>2</v>
      </c>
      <c r="J19" s="314">
        <v>1</v>
      </c>
      <c r="K19" s="314">
        <f t="shared" si="9"/>
        <v>6</v>
      </c>
      <c r="L19" s="314">
        <v>3</v>
      </c>
      <c r="M19" s="314">
        <v>3</v>
      </c>
      <c r="N19" s="314">
        <f t="shared" si="10"/>
        <v>17</v>
      </c>
      <c r="O19" s="314">
        <v>3</v>
      </c>
      <c r="P19" s="314">
        <v>14</v>
      </c>
      <c r="Q19" s="314">
        <f t="shared" si="11"/>
        <v>4</v>
      </c>
      <c r="R19" s="314">
        <v>1</v>
      </c>
      <c r="S19" s="314">
        <v>3</v>
      </c>
      <c r="T19" s="314">
        <f t="shared" si="12"/>
        <v>1</v>
      </c>
      <c r="U19" s="314">
        <v>0</v>
      </c>
      <c r="V19" s="314">
        <v>1</v>
      </c>
      <c r="W19" s="314">
        <v>1</v>
      </c>
      <c r="X19" s="314">
        <v>0</v>
      </c>
      <c r="Y19" s="314">
        <v>1</v>
      </c>
      <c r="Z19" s="322">
        <v>0</v>
      </c>
      <c r="AA19" s="322">
        <v>0</v>
      </c>
      <c r="AB19" s="322">
        <v>0</v>
      </c>
      <c r="AC19" s="314">
        <v>0</v>
      </c>
      <c r="AD19" s="314">
        <v>0</v>
      </c>
      <c r="AE19" s="314">
        <v>0</v>
      </c>
      <c r="AF19" s="314">
        <v>1</v>
      </c>
      <c r="AG19" s="314">
        <v>1</v>
      </c>
      <c r="AH19" s="314">
        <v>0</v>
      </c>
      <c r="AI19" s="314">
        <v>4</v>
      </c>
      <c r="AJ19" s="314">
        <v>2</v>
      </c>
      <c r="AK19" s="314">
        <v>2</v>
      </c>
      <c r="AL19" s="314">
        <v>1</v>
      </c>
      <c r="AM19" s="314">
        <v>1</v>
      </c>
      <c r="AN19" s="314">
        <v>0</v>
      </c>
      <c r="AO19" s="314">
        <v>13</v>
      </c>
      <c r="AP19" s="314">
        <v>4</v>
      </c>
      <c r="AQ19" s="314">
        <v>9</v>
      </c>
      <c r="AR19" s="314">
        <v>0</v>
      </c>
      <c r="AS19" s="314">
        <v>0</v>
      </c>
      <c r="AT19" s="314">
        <v>0</v>
      </c>
      <c r="AU19" s="305">
        <f t="shared" si="13"/>
        <v>18</v>
      </c>
      <c r="AV19" s="305">
        <f t="shared" si="14"/>
        <v>9</v>
      </c>
      <c r="AW19" s="306">
        <f t="shared" si="15"/>
        <v>9</v>
      </c>
    </row>
    <row r="20" spans="1:49" ht="24" customHeight="1">
      <c r="A20" s="316" t="s">
        <v>90</v>
      </c>
      <c r="B20" s="317">
        <f t="shared" si="16"/>
        <v>490</v>
      </c>
      <c r="C20" s="314">
        <v>385</v>
      </c>
      <c r="D20" s="314">
        <v>105</v>
      </c>
      <c r="E20" s="314">
        <f t="shared" si="7"/>
        <v>35</v>
      </c>
      <c r="F20" s="314">
        <v>16</v>
      </c>
      <c r="G20" s="314">
        <v>19</v>
      </c>
      <c r="H20" s="314">
        <f t="shared" si="8"/>
        <v>34</v>
      </c>
      <c r="I20" s="314">
        <v>17</v>
      </c>
      <c r="J20" s="314">
        <v>17</v>
      </c>
      <c r="K20" s="314">
        <f t="shared" si="9"/>
        <v>2</v>
      </c>
      <c r="L20" s="314">
        <v>2</v>
      </c>
      <c r="M20" s="314">
        <v>0</v>
      </c>
      <c r="N20" s="314">
        <f t="shared" si="10"/>
        <v>116</v>
      </c>
      <c r="O20" s="314">
        <v>75</v>
      </c>
      <c r="P20" s="314">
        <v>41</v>
      </c>
      <c r="Q20" s="314">
        <f t="shared" si="11"/>
        <v>4</v>
      </c>
      <c r="R20" s="314">
        <v>0</v>
      </c>
      <c r="S20" s="314">
        <v>4</v>
      </c>
      <c r="T20" s="314">
        <f t="shared" si="12"/>
        <v>0</v>
      </c>
      <c r="U20" s="314">
        <v>0</v>
      </c>
      <c r="V20" s="314">
        <v>0</v>
      </c>
      <c r="W20" s="314">
        <v>35</v>
      </c>
      <c r="X20" s="314">
        <v>30</v>
      </c>
      <c r="Y20" s="314">
        <v>5</v>
      </c>
      <c r="Z20" s="322">
        <v>56</v>
      </c>
      <c r="AA20" s="322">
        <v>55</v>
      </c>
      <c r="AB20" s="322">
        <v>1</v>
      </c>
      <c r="AC20" s="314">
        <v>22</v>
      </c>
      <c r="AD20" s="314">
        <v>22</v>
      </c>
      <c r="AE20" s="314">
        <v>0</v>
      </c>
      <c r="AF20" s="314">
        <v>4</v>
      </c>
      <c r="AG20" s="314">
        <v>4</v>
      </c>
      <c r="AH20" s="314">
        <v>0</v>
      </c>
      <c r="AI20" s="314">
        <v>43</v>
      </c>
      <c r="AJ20" s="314">
        <v>41</v>
      </c>
      <c r="AK20" s="314">
        <v>2</v>
      </c>
      <c r="AL20" s="314">
        <v>0</v>
      </c>
      <c r="AM20" s="314">
        <v>0</v>
      </c>
      <c r="AN20" s="314">
        <v>0</v>
      </c>
      <c r="AO20" s="314">
        <v>1</v>
      </c>
      <c r="AP20" s="314">
        <v>0</v>
      </c>
      <c r="AQ20" s="314">
        <v>1</v>
      </c>
      <c r="AR20" s="314">
        <v>7</v>
      </c>
      <c r="AS20" s="314">
        <v>7</v>
      </c>
      <c r="AT20" s="314">
        <v>0</v>
      </c>
      <c r="AU20" s="305">
        <f t="shared" si="13"/>
        <v>131</v>
      </c>
      <c r="AV20" s="305">
        <f t="shared" si="14"/>
        <v>116</v>
      </c>
      <c r="AW20" s="306">
        <f t="shared" si="15"/>
        <v>15</v>
      </c>
    </row>
    <row r="21" spans="1:49" ht="24" customHeight="1">
      <c r="A21" s="316" t="s">
        <v>91</v>
      </c>
      <c r="B21" s="317">
        <f t="shared" si="16"/>
        <v>83</v>
      </c>
      <c r="C21" s="314">
        <v>32</v>
      </c>
      <c r="D21" s="314">
        <v>51</v>
      </c>
      <c r="E21" s="314">
        <f t="shared" si="7"/>
        <v>31</v>
      </c>
      <c r="F21" s="314">
        <v>11</v>
      </c>
      <c r="G21" s="314">
        <v>20</v>
      </c>
      <c r="H21" s="314">
        <f t="shared" si="8"/>
        <v>8</v>
      </c>
      <c r="I21" s="314">
        <v>4</v>
      </c>
      <c r="J21" s="314">
        <v>4</v>
      </c>
      <c r="K21" s="314">
        <f t="shared" si="9"/>
        <v>1</v>
      </c>
      <c r="L21" s="314">
        <v>1</v>
      </c>
      <c r="M21" s="314">
        <v>0</v>
      </c>
      <c r="N21" s="314">
        <f t="shared" si="10"/>
        <v>19</v>
      </c>
      <c r="O21" s="314">
        <v>5</v>
      </c>
      <c r="P21" s="314">
        <v>14</v>
      </c>
      <c r="Q21" s="314">
        <f t="shared" si="11"/>
        <v>0</v>
      </c>
      <c r="R21" s="314">
        <v>0</v>
      </c>
      <c r="S21" s="314">
        <v>0</v>
      </c>
      <c r="T21" s="314">
        <f t="shared" si="12"/>
        <v>0</v>
      </c>
      <c r="U21" s="314">
        <v>0</v>
      </c>
      <c r="V21" s="314">
        <v>0</v>
      </c>
      <c r="W21" s="314">
        <v>4</v>
      </c>
      <c r="X21" s="314">
        <v>0</v>
      </c>
      <c r="Y21" s="314">
        <v>4</v>
      </c>
      <c r="Z21" s="322">
        <v>2</v>
      </c>
      <c r="AA21" s="322">
        <v>2</v>
      </c>
      <c r="AB21" s="322">
        <v>0</v>
      </c>
      <c r="AC21" s="314">
        <v>1</v>
      </c>
      <c r="AD21" s="314">
        <v>1</v>
      </c>
      <c r="AE21" s="314">
        <v>0</v>
      </c>
      <c r="AF21" s="314">
        <v>1</v>
      </c>
      <c r="AG21" s="314">
        <v>0</v>
      </c>
      <c r="AH21" s="314">
        <v>1</v>
      </c>
      <c r="AI21" s="314">
        <v>1</v>
      </c>
      <c r="AJ21" s="314">
        <v>1</v>
      </c>
      <c r="AK21" s="314">
        <v>0</v>
      </c>
      <c r="AL21" s="314">
        <v>1</v>
      </c>
      <c r="AM21" s="314">
        <v>1</v>
      </c>
      <c r="AN21" s="314">
        <v>0</v>
      </c>
      <c r="AO21" s="314">
        <v>2</v>
      </c>
      <c r="AP21" s="314">
        <v>1</v>
      </c>
      <c r="AQ21" s="314">
        <v>1</v>
      </c>
      <c r="AR21" s="314">
        <v>0</v>
      </c>
      <c r="AS21" s="314">
        <v>0</v>
      </c>
      <c r="AT21" s="314">
        <v>0</v>
      </c>
      <c r="AU21" s="305">
        <f t="shared" si="13"/>
        <v>12</v>
      </c>
      <c r="AV21" s="305">
        <f t="shared" si="14"/>
        <v>5</v>
      </c>
      <c r="AW21" s="306">
        <f t="shared" si="15"/>
        <v>7</v>
      </c>
    </row>
    <row r="22" spans="1:49" ht="24" customHeight="1">
      <c r="A22" s="316" t="s">
        <v>92</v>
      </c>
      <c r="B22" s="317">
        <f t="shared" si="16"/>
        <v>129</v>
      </c>
      <c r="C22" s="314">
        <v>60</v>
      </c>
      <c r="D22" s="314">
        <v>69</v>
      </c>
      <c r="E22" s="314">
        <f t="shared" si="7"/>
        <v>25</v>
      </c>
      <c r="F22" s="314">
        <v>7</v>
      </c>
      <c r="G22" s="314">
        <v>18</v>
      </c>
      <c r="H22" s="314">
        <f t="shared" si="8"/>
        <v>7</v>
      </c>
      <c r="I22" s="314">
        <v>2</v>
      </c>
      <c r="J22" s="314">
        <v>5</v>
      </c>
      <c r="K22" s="314">
        <f t="shared" si="9"/>
        <v>3</v>
      </c>
      <c r="L22" s="314">
        <v>2</v>
      </c>
      <c r="M22" s="314">
        <v>1</v>
      </c>
      <c r="N22" s="314">
        <f t="shared" si="10"/>
        <v>31</v>
      </c>
      <c r="O22" s="314">
        <v>12</v>
      </c>
      <c r="P22" s="314">
        <v>19</v>
      </c>
      <c r="Q22" s="314">
        <f t="shared" si="11"/>
        <v>1</v>
      </c>
      <c r="R22" s="314">
        <v>0</v>
      </c>
      <c r="S22" s="314">
        <v>1</v>
      </c>
      <c r="T22" s="314">
        <f t="shared" si="12"/>
        <v>0</v>
      </c>
      <c r="U22" s="314">
        <v>0</v>
      </c>
      <c r="V22" s="314">
        <v>0</v>
      </c>
      <c r="W22" s="314">
        <v>8</v>
      </c>
      <c r="X22" s="314">
        <v>2</v>
      </c>
      <c r="Y22" s="314">
        <v>6</v>
      </c>
      <c r="Z22" s="322">
        <v>6</v>
      </c>
      <c r="AA22" s="322">
        <v>6</v>
      </c>
      <c r="AB22" s="322">
        <v>0</v>
      </c>
      <c r="AC22" s="314">
        <v>3</v>
      </c>
      <c r="AD22" s="314">
        <v>3</v>
      </c>
      <c r="AE22" s="314">
        <v>0</v>
      </c>
      <c r="AF22" s="314">
        <v>3</v>
      </c>
      <c r="AG22" s="314">
        <v>3</v>
      </c>
      <c r="AH22" s="314">
        <v>0</v>
      </c>
      <c r="AI22" s="314">
        <v>1</v>
      </c>
      <c r="AJ22" s="314">
        <v>1</v>
      </c>
      <c r="AK22" s="314">
        <v>0</v>
      </c>
      <c r="AL22" s="314">
        <v>0</v>
      </c>
      <c r="AM22" s="314">
        <v>0</v>
      </c>
      <c r="AN22" s="314">
        <v>0</v>
      </c>
      <c r="AO22" s="314">
        <v>2</v>
      </c>
      <c r="AP22" s="314">
        <v>0</v>
      </c>
      <c r="AQ22" s="314">
        <v>2</v>
      </c>
      <c r="AR22" s="314">
        <v>1</v>
      </c>
      <c r="AS22" s="314">
        <v>1</v>
      </c>
      <c r="AT22" s="314">
        <v>0</v>
      </c>
      <c r="AU22" s="305">
        <f t="shared" si="13"/>
        <v>38</v>
      </c>
      <c r="AV22" s="305">
        <f t="shared" si="14"/>
        <v>21</v>
      </c>
      <c r="AW22" s="306">
        <f t="shared" si="15"/>
        <v>17</v>
      </c>
    </row>
    <row r="23" spans="1:49" ht="24" customHeight="1">
      <c r="A23" s="316" t="s">
        <v>93</v>
      </c>
      <c r="B23" s="317">
        <f t="shared" si="16"/>
        <v>972</v>
      </c>
      <c r="C23" s="314">
        <v>444</v>
      </c>
      <c r="D23" s="314">
        <v>528</v>
      </c>
      <c r="E23" s="314">
        <f t="shared" si="7"/>
        <v>451</v>
      </c>
      <c r="F23" s="314">
        <v>181</v>
      </c>
      <c r="G23" s="314">
        <v>270</v>
      </c>
      <c r="H23" s="314">
        <f t="shared" si="8"/>
        <v>13</v>
      </c>
      <c r="I23" s="314">
        <v>8</v>
      </c>
      <c r="J23" s="314">
        <v>5</v>
      </c>
      <c r="K23" s="314">
        <f t="shared" si="9"/>
        <v>18</v>
      </c>
      <c r="L23" s="314">
        <v>9</v>
      </c>
      <c r="M23" s="314">
        <v>9</v>
      </c>
      <c r="N23" s="314">
        <f t="shared" si="10"/>
        <v>189</v>
      </c>
      <c r="O23" s="314">
        <v>88</v>
      </c>
      <c r="P23" s="314">
        <v>101</v>
      </c>
      <c r="Q23" s="314">
        <f t="shared" si="11"/>
        <v>11</v>
      </c>
      <c r="R23" s="314">
        <v>2</v>
      </c>
      <c r="S23" s="314">
        <v>9</v>
      </c>
      <c r="T23" s="314">
        <f t="shared" si="12"/>
        <v>4</v>
      </c>
      <c r="U23" s="314">
        <v>4</v>
      </c>
      <c r="V23" s="314">
        <v>0</v>
      </c>
      <c r="W23" s="314">
        <v>14</v>
      </c>
      <c r="X23" s="314">
        <v>3</v>
      </c>
      <c r="Y23" s="314">
        <v>11</v>
      </c>
      <c r="Z23" s="322">
        <v>4</v>
      </c>
      <c r="AA23" s="322">
        <v>1</v>
      </c>
      <c r="AB23" s="322">
        <v>3</v>
      </c>
      <c r="AC23" s="314">
        <v>10</v>
      </c>
      <c r="AD23" s="314">
        <v>6</v>
      </c>
      <c r="AE23" s="314">
        <v>4</v>
      </c>
      <c r="AF23" s="314">
        <v>8</v>
      </c>
      <c r="AG23" s="314">
        <v>4</v>
      </c>
      <c r="AH23" s="314">
        <v>4</v>
      </c>
      <c r="AI23" s="314">
        <v>14</v>
      </c>
      <c r="AJ23" s="314">
        <v>11</v>
      </c>
      <c r="AK23" s="314">
        <v>3</v>
      </c>
      <c r="AL23" s="314">
        <v>2</v>
      </c>
      <c r="AM23" s="314">
        <v>1</v>
      </c>
      <c r="AN23" s="314">
        <v>1</v>
      </c>
      <c r="AO23" s="314">
        <v>8</v>
      </c>
      <c r="AP23" s="314">
        <v>2</v>
      </c>
      <c r="AQ23" s="314">
        <v>6</v>
      </c>
      <c r="AR23" s="314">
        <v>25</v>
      </c>
      <c r="AS23" s="314">
        <v>14</v>
      </c>
      <c r="AT23" s="314">
        <v>11</v>
      </c>
      <c r="AU23" s="305">
        <f t="shared" si="13"/>
        <v>201</v>
      </c>
      <c r="AV23" s="305">
        <f t="shared" si="14"/>
        <v>110</v>
      </c>
      <c r="AW23" s="306">
        <f t="shared" si="15"/>
        <v>91</v>
      </c>
    </row>
    <row r="24" spans="1:49" ht="24" customHeight="1">
      <c r="A24" s="316" t="s">
        <v>94</v>
      </c>
      <c r="B24" s="317">
        <f t="shared" si="16"/>
        <v>126</v>
      </c>
      <c r="C24" s="314">
        <v>56</v>
      </c>
      <c r="D24" s="314">
        <v>70</v>
      </c>
      <c r="E24" s="314">
        <f t="shared" si="7"/>
        <v>33</v>
      </c>
      <c r="F24" s="314">
        <v>14</v>
      </c>
      <c r="G24" s="314">
        <v>19</v>
      </c>
      <c r="H24" s="314">
        <f t="shared" si="8"/>
        <v>8</v>
      </c>
      <c r="I24" s="314">
        <v>6</v>
      </c>
      <c r="J24" s="314">
        <v>2</v>
      </c>
      <c r="K24" s="314">
        <f t="shared" si="9"/>
        <v>3</v>
      </c>
      <c r="L24" s="314">
        <v>3</v>
      </c>
      <c r="M24" s="314">
        <v>0</v>
      </c>
      <c r="N24" s="314">
        <f t="shared" si="10"/>
        <v>40</v>
      </c>
      <c r="O24" s="314">
        <v>12</v>
      </c>
      <c r="P24" s="314">
        <v>28</v>
      </c>
      <c r="Q24" s="314">
        <f t="shared" si="11"/>
        <v>2</v>
      </c>
      <c r="R24" s="314">
        <v>0</v>
      </c>
      <c r="S24" s="314">
        <v>2</v>
      </c>
      <c r="T24" s="314">
        <f t="shared" si="12"/>
        <v>2</v>
      </c>
      <c r="U24" s="314">
        <v>2</v>
      </c>
      <c r="V24" s="314">
        <v>0</v>
      </c>
      <c r="W24" s="314">
        <v>4</v>
      </c>
      <c r="X24" s="314">
        <v>0</v>
      </c>
      <c r="Y24" s="314">
        <v>4</v>
      </c>
      <c r="Z24" s="322">
        <v>1</v>
      </c>
      <c r="AA24" s="322">
        <v>0</v>
      </c>
      <c r="AB24" s="322">
        <v>1</v>
      </c>
      <c r="AC24" s="314">
        <v>0</v>
      </c>
      <c r="AD24" s="314">
        <v>0</v>
      </c>
      <c r="AE24" s="314">
        <v>0</v>
      </c>
      <c r="AF24" s="314">
        <v>0</v>
      </c>
      <c r="AG24" s="314">
        <v>0</v>
      </c>
      <c r="AH24" s="314">
        <v>0</v>
      </c>
      <c r="AI24" s="314">
        <v>3</v>
      </c>
      <c r="AJ24" s="314">
        <v>1</v>
      </c>
      <c r="AK24" s="314">
        <v>2</v>
      </c>
      <c r="AL24" s="314">
        <v>0</v>
      </c>
      <c r="AM24" s="314">
        <v>0</v>
      </c>
      <c r="AN24" s="314">
        <v>0</v>
      </c>
      <c r="AO24" s="314">
        <v>3</v>
      </c>
      <c r="AP24" s="314">
        <v>1</v>
      </c>
      <c r="AQ24" s="314">
        <v>2</v>
      </c>
      <c r="AR24" s="314">
        <v>7</v>
      </c>
      <c r="AS24" s="314">
        <v>5</v>
      </c>
      <c r="AT24" s="314">
        <v>2</v>
      </c>
      <c r="AU24" s="305">
        <f t="shared" si="13"/>
        <v>20</v>
      </c>
      <c r="AV24" s="305">
        <f t="shared" si="14"/>
        <v>12</v>
      </c>
      <c r="AW24" s="306">
        <f t="shared" si="15"/>
        <v>8</v>
      </c>
    </row>
    <row r="25" spans="1:49" ht="24" customHeight="1">
      <c r="A25" s="316" t="s">
        <v>95</v>
      </c>
      <c r="B25" s="317">
        <f t="shared" si="16"/>
        <v>510</v>
      </c>
      <c r="C25" s="314">
        <v>237</v>
      </c>
      <c r="D25" s="314">
        <v>273</v>
      </c>
      <c r="E25" s="314">
        <f t="shared" si="7"/>
        <v>328</v>
      </c>
      <c r="F25" s="314">
        <v>148</v>
      </c>
      <c r="G25" s="314">
        <v>180</v>
      </c>
      <c r="H25" s="314">
        <f t="shared" si="8"/>
        <v>4</v>
      </c>
      <c r="I25" s="314">
        <v>3</v>
      </c>
      <c r="J25" s="314">
        <v>1</v>
      </c>
      <c r="K25" s="314">
        <f t="shared" si="9"/>
        <v>11</v>
      </c>
      <c r="L25" s="314">
        <v>8</v>
      </c>
      <c r="M25" s="314">
        <v>3</v>
      </c>
      <c r="N25" s="314">
        <f t="shared" si="10"/>
        <v>53</v>
      </c>
      <c r="O25" s="314">
        <v>24</v>
      </c>
      <c r="P25" s="314">
        <v>29</v>
      </c>
      <c r="Q25" s="314">
        <f t="shared" si="11"/>
        <v>7</v>
      </c>
      <c r="R25" s="314">
        <v>1</v>
      </c>
      <c r="S25" s="314">
        <v>6</v>
      </c>
      <c r="T25" s="314">
        <f t="shared" si="12"/>
        <v>1</v>
      </c>
      <c r="U25" s="314">
        <v>0</v>
      </c>
      <c r="V25" s="314">
        <v>1</v>
      </c>
      <c r="W25" s="314">
        <v>17</v>
      </c>
      <c r="X25" s="314">
        <v>0</v>
      </c>
      <c r="Y25" s="314">
        <v>17</v>
      </c>
      <c r="Z25" s="322">
        <v>13</v>
      </c>
      <c r="AA25" s="322">
        <v>4</v>
      </c>
      <c r="AB25" s="322">
        <v>9</v>
      </c>
      <c r="AC25" s="314">
        <v>9</v>
      </c>
      <c r="AD25" s="314">
        <v>6</v>
      </c>
      <c r="AE25" s="314">
        <v>3</v>
      </c>
      <c r="AF25" s="314">
        <v>0</v>
      </c>
      <c r="AG25" s="314">
        <v>0</v>
      </c>
      <c r="AH25" s="314">
        <v>0</v>
      </c>
      <c r="AI25" s="314">
        <v>7</v>
      </c>
      <c r="AJ25" s="314">
        <v>5</v>
      </c>
      <c r="AK25" s="314">
        <v>2</v>
      </c>
      <c r="AL25" s="314">
        <v>1</v>
      </c>
      <c r="AM25" s="314">
        <v>0</v>
      </c>
      <c r="AN25" s="314">
        <v>1</v>
      </c>
      <c r="AO25" s="314">
        <v>5</v>
      </c>
      <c r="AP25" s="314">
        <v>2</v>
      </c>
      <c r="AQ25" s="314">
        <v>3</v>
      </c>
      <c r="AR25" s="314">
        <v>2</v>
      </c>
      <c r="AS25" s="314">
        <v>2</v>
      </c>
      <c r="AT25" s="314">
        <v>0</v>
      </c>
      <c r="AU25" s="305">
        <f t="shared" si="13"/>
        <v>52</v>
      </c>
      <c r="AV25" s="305">
        <f t="shared" si="14"/>
        <v>34</v>
      </c>
      <c r="AW25" s="306">
        <f t="shared" si="15"/>
        <v>18</v>
      </c>
    </row>
    <row r="26" spans="1:49" ht="24" customHeight="1">
      <c r="A26" s="316" t="s">
        <v>96</v>
      </c>
      <c r="B26" s="317">
        <f t="shared" si="16"/>
        <v>400</v>
      </c>
      <c r="C26" s="314">
        <v>202</v>
      </c>
      <c r="D26" s="314">
        <v>198</v>
      </c>
      <c r="E26" s="314">
        <f t="shared" si="7"/>
        <v>228</v>
      </c>
      <c r="F26" s="314">
        <v>129</v>
      </c>
      <c r="G26" s="314">
        <v>99</v>
      </c>
      <c r="H26" s="314">
        <f t="shared" si="8"/>
        <v>14</v>
      </c>
      <c r="I26" s="314">
        <v>9</v>
      </c>
      <c r="J26" s="314">
        <v>5</v>
      </c>
      <c r="K26" s="314">
        <f t="shared" si="9"/>
        <v>27</v>
      </c>
      <c r="L26" s="314">
        <v>14</v>
      </c>
      <c r="M26" s="314">
        <v>13</v>
      </c>
      <c r="N26" s="314">
        <f t="shared" si="10"/>
        <v>47</v>
      </c>
      <c r="O26" s="314">
        <v>25</v>
      </c>
      <c r="P26" s="314">
        <v>22</v>
      </c>
      <c r="Q26" s="314">
        <f t="shared" si="11"/>
        <v>29</v>
      </c>
      <c r="R26" s="314">
        <v>3</v>
      </c>
      <c r="S26" s="314">
        <v>26</v>
      </c>
      <c r="T26" s="314">
        <f t="shared" si="12"/>
        <v>7</v>
      </c>
      <c r="U26" s="314">
        <v>3</v>
      </c>
      <c r="V26" s="314">
        <v>4</v>
      </c>
      <c r="W26" s="314">
        <v>8</v>
      </c>
      <c r="X26" s="314">
        <v>0</v>
      </c>
      <c r="Y26" s="314">
        <v>8</v>
      </c>
      <c r="Z26" s="322">
        <v>2</v>
      </c>
      <c r="AA26" s="322">
        <v>0</v>
      </c>
      <c r="AB26" s="322">
        <v>2</v>
      </c>
      <c r="AC26" s="314">
        <v>0</v>
      </c>
      <c r="AD26" s="314">
        <v>0</v>
      </c>
      <c r="AE26" s="314">
        <v>0</v>
      </c>
      <c r="AF26" s="314">
        <v>4</v>
      </c>
      <c r="AG26" s="314">
        <v>2</v>
      </c>
      <c r="AH26" s="314">
        <v>2</v>
      </c>
      <c r="AI26" s="314">
        <v>0</v>
      </c>
      <c r="AJ26" s="314">
        <v>0</v>
      </c>
      <c r="AK26" s="314">
        <v>0</v>
      </c>
      <c r="AL26" s="314">
        <v>1</v>
      </c>
      <c r="AM26" s="314">
        <v>1</v>
      </c>
      <c r="AN26" s="314">
        <v>0</v>
      </c>
      <c r="AO26" s="314">
        <v>0</v>
      </c>
      <c r="AP26" s="314">
        <v>0</v>
      </c>
      <c r="AQ26" s="314">
        <v>0</v>
      </c>
      <c r="AR26" s="314">
        <v>1</v>
      </c>
      <c r="AS26" s="314">
        <v>1</v>
      </c>
      <c r="AT26" s="314">
        <v>0</v>
      </c>
      <c r="AU26" s="305">
        <f t="shared" si="13"/>
        <v>32</v>
      </c>
      <c r="AV26" s="305">
        <f t="shared" si="14"/>
        <v>15</v>
      </c>
      <c r="AW26" s="306">
        <f t="shared" si="15"/>
        <v>17</v>
      </c>
    </row>
    <row r="27" spans="1:49" ht="24" customHeight="1">
      <c r="A27" s="316" t="s">
        <v>97</v>
      </c>
      <c r="B27" s="317">
        <f t="shared" si="16"/>
        <v>589</v>
      </c>
      <c r="C27" s="314">
        <v>332</v>
      </c>
      <c r="D27" s="314">
        <v>257</v>
      </c>
      <c r="E27" s="314">
        <f t="shared" si="7"/>
        <v>113</v>
      </c>
      <c r="F27" s="314">
        <v>55</v>
      </c>
      <c r="G27" s="314">
        <v>58</v>
      </c>
      <c r="H27" s="314">
        <f t="shared" si="8"/>
        <v>11</v>
      </c>
      <c r="I27" s="314">
        <v>5</v>
      </c>
      <c r="J27" s="314">
        <v>6</v>
      </c>
      <c r="K27" s="314">
        <f t="shared" si="9"/>
        <v>2</v>
      </c>
      <c r="L27" s="314">
        <v>2</v>
      </c>
      <c r="M27" s="314">
        <v>0</v>
      </c>
      <c r="N27" s="314">
        <f t="shared" si="10"/>
        <v>85</v>
      </c>
      <c r="O27" s="314">
        <v>40</v>
      </c>
      <c r="P27" s="314">
        <v>45</v>
      </c>
      <c r="Q27" s="314">
        <f t="shared" si="11"/>
        <v>4</v>
      </c>
      <c r="R27" s="314">
        <v>2</v>
      </c>
      <c r="S27" s="314">
        <v>2</v>
      </c>
      <c r="T27" s="314">
        <f t="shared" si="12"/>
        <v>1</v>
      </c>
      <c r="U27" s="314">
        <v>0</v>
      </c>
      <c r="V27" s="314">
        <v>1</v>
      </c>
      <c r="W27" s="314">
        <v>2</v>
      </c>
      <c r="X27" s="314">
        <v>0</v>
      </c>
      <c r="Y27" s="314">
        <v>2</v>
      </c>
      <c r="Z27" s="322">
        <v>15</v>
      </c>
      <c r="AA27" s="322">
        <v>8</v>
      </c>
      <c r="AB27" s="322">
        <v>7</v>
      </c>
      <c r="AC27" s="314">
        <v>4</v>
      </c>
      <c r="AD27" s="314">
        <v>2</v>
      </c>
      <c r="AE27" s="314">
        <v>2</v>
      </c>
      <c r="AF27" s="314">
        <v>60</v>
      </c>
      <c r="AG27" s="314">
        <v>37</v>
      </c>
      <c r="AH27" s="314">
        <v>23</v>
      </c>
      <c r="AI27" s="314">
        <v>8</v>
      </c>
      <c r="AJ27" s="314">
        <v>7</v>
      </c>
      <c r="AK27" s="314">
        <v>1</v>
      </c>
      <c r="AL27" s="314">
        <v>2</v>
      </c>
      <c r="AM27" s="314">
        <v>1</v>
      </c>
      <c r="AN27" s="314">
        <v>1</v>
      </c>
      <c r="AO27" s="314">
        <v>8</v>
      </c>
      <c r="AP27" s="314">
        <v>4</v>
      </c>
      <c r="AQ27" s="314">
        <v>4</v>
      </c>
      <c r="AR27" s="314">
        <v>133</v>
      </c>
      <c r="AS27" s="314">
        <v>80</v>
      </c>
      <c r="AT27" s="314">
        <v>53</v>
      </c>
      <c r="AU27" s="305">
        <f t="shared" si="13"/>
        <v>141</v>
      </c>
      <c r="AV27" s="305">
        <f t="shared" si="14"/>
        <v>89</v>
      </c>
      <c r="AW27" s="306">
        <f t="shared" si="15"/>
        <v>52</v>
      </c>
    </row>
    <row r="28" spans="1:49" ht="24" customHeight="1">
      <c r="A28" s="316" t="s">
        <v>98</v>
      </c>
      <c r="B28" s="317">
        <f t="shared" si="16"/>
        <v>256</v>
      </c>
      <c r="C28" s="314">
        <v>204</v>
      </c>
      <c r="D28" s="314">
        <v>52</v>
      </c>
      <c r="E28" s="314">
        <f t="shared" si="7"/>
        <v>16</v>
      </c>
      <c r="F28" s="314">
        <v>7</v>
      </c>
      <c r="G28" s="314">
        <v>9</v>
      </c>
      <c r="H28" s="314">
        <f t="shared" si="8"/>
        <v>4</v>
      </c>
      <c r="I28" s="314">
        <v>2</v>
      </c>
      <c r="J28" s="314">
        <v>2</v>
      </c>
      <c r="K28" s="314">
        <f t="shared" si="9"/>
        <v>1</v>
      </c>
      <c r="L28" s="314">
        <v>0</v>
      </c>
      <c r="M28" s="314">
        <v>1</v>
      </c>
      <c r="N28" s="314">
        <f t="shared" si="10"/>
        <v>60</v>
      </c>
      <c r="O28" s="314">
        <v>39</v>
      </c>
      <c r="P28" s="314">
        <v>21</v>
      </c>
      <c r="Q28" s="314">
        <f t="shared" si="11"/>
        <v>0</v>
      </c>
      <c r="R28" s="314">
        <v>0</v>
      </c>
      <c r="S28" s="314">
        <v>0</v>
      </c>
      <c r="T28" s="314">
        <f t="shared" si="12"/>
        <v>0</v>
      </c>
      <c r="U28" s="314">
        <v>0</v>
      </c>
      <c r="V28" s="314">
        <v>0</v>
      </c>
      <c r="W28" s="314">
        <v>17</v>
      </c>
      <c r="X28" s="314">
        <v>9</v>
      </c>
      <c r="Y28" s="314">
        <v>8</v>
      </c>
      <c r="Z28" s="322">
        <v>51</v>
      </c>
      <c r="AA28" s="322">
        <v>48</v>
      </c>
      <c r="AB28" s="322">
        <v>3</v>
      </c>
      <c r="AC28" s="314">
        <v>44</v>
      </c>
      <c r="AD28" s="314">
        <v>43</v>
      </c>
      <c r="AE28" s="314">
        <v>1</v>
      </c>
      <c r="AF28" s="314">
        <v>5</v>
      </c>
      <c r="AG28" s="314">
        <v>5</v>
      </c>
      <c r="AH28" s="314">
        <v>0</v>
      </c>
      <c r="AI28" s="314">
        <v>20</v>
      </c>
      <c r="AJ28" s="314">
        <v>19</v>
      </c>
      <c r="AK28" s="314">
        <v>1</v>
      </c>
      <c r="AL28" s="314">
        <v>0</v>
      </c>
      <c r="AM28" s="314">
        <v>0</v>
      </c>
      <c r="AN28" s="314">
        <v>0</v>
      </c>
      <c r="AO28" s="314">
        <v>0</v>
      </c>
      <c r="AP28" s="314">
        <v>0</v>
      </c>
      <c r="AQ28" s="314">
        <v>0</v>
      </c>
      <c r="AR28" s="314">
        <v>5</v>
      </c>
      <c r="AS28" s="314">
        <v>5</v>
      </c>
      <c r="AT28" s="314">
        <v>0</v>
      </c>
      <c r="AU28" s="305">
        <f t="shared" si="13"/>
        <v>33</v>
      </c>
      <c r="AV28" s="305">
        <f t="shared" si="14"/>
        <v>27</v>
      </c>
      <c r="AW28" s="306">
        <f t="shared" si="15"/>
        <v>6</v>
      </c>
    </row>
    <row r="29" spans="1:49" ht="24" customHeight="1">
      <c r="A29" s="316" t="s">
        <v>28</v>
      </c>
      <c r="B29" s="317">
        <f t="shared" si="16"/>
        <v>175</v>
      </c>
      <c r="C29" s="314">
        <v>52</v>
      </c>
      <c r="D29" s="314">
        <v>123</v>
      </c>
      <c r="E29" s="314">
        <f t="shared" si="7"/>
        <v>26</v>
      </c>
      <c r="F29" s="314">
        <v>4</v>
      </c>
      <c r="G29" s="314">
        <v>22</v>
      </c>
      <c r="H29" s="314">
        <f t="shared" si="8"/>
        <v>22</v>
      </c>
      <c r="I29" s="314">
        <v>9</v>
      </c>
      <c r="J29" s="314">
        <v>13</v>
      </c>
      <c r="K29" s="314">
        <f t="shared" si="9"/>
        <v>4</v>
      </c>
      <c r="L29" s="314">
        <v>2</v>
      </c>
      <c r="M29" s="314">
        <v>2</v>
      </c>
      <c r="N29" s="314">
        <f t="shared" si="10"/>
        <v>56</v>
      </c>
      <c r="O29" s="314">
        <v>8</v>
      </c>
      <c r="P29" s="314">
        <v>48</v>
      </c>
      <c r="Q29" s="314">
        <f t="shared" si="11"/>
        <v>4</v>
      </c>
      <c r="R29" s="314">
        <v>1</v>
      </c>
      <c r="S29" s="314">
        <v>3</v>
      </c>
      <c r="T29" s="314">
        <f t="shared" si="12"/>
        <v>1</v>
      </c>
      <c r="U29" s="314">
        <v>0</v>
      </c>
      <c r="V29" s="314">
        <v>1</v>
      </c>
      <c r="W29" s="314">
        <v>12</v>
      </c>
      <c r="X29" s="314">
        <v>0</v>
      </c>
      <c r="Y29" s="314">
        <v>12</v>
      </c>
      <c r="Z29" s="322">
        <v>0</v>
      </c>
      <c r="AA29" s="322">
        <v>0</v>
      </c>
      <c r="AB29" s="322">
        <v>0</v>
      </c>
      <c r="AC29" s="314">
        <v>0</v>
      </c>
      <c r="AD29" s="314">
        <v>0</v>
      </c>
      <c r="AE29" s="314">
        <v>0</v>
      </c>
      <c r="AF29" s="314">
        <v>0</v>
      </c>
      <c r="AG29" s="314">
        <v>0</v>
      </c>
      <c r="AH29" s="314">
        <v>0</v>
      </c>
      <c r="AI29" s="314">
        <v>17</v>
      </c>
      <c r="AJ29" s="314">
        <v>8</v>
      </c>
      <c r="AK29" s="314">
        <v>9</v>
      </c>
      <c r="AL29" s="314">
        <v>2</v>
      </c>
      <c r="AM29" s="314">
        <v>0</v>
      </c>
      <c r="AN29" s="314">
        <v>2</v>
      </c>
      <c r="AO29" s="314">
        <v>7</v>
      </c>
      <c r="AP29" s="314">
        <v>4</v>
      </c>
      <c r="AQ29" s="314">
        <v>3</v>
      </c>
      <c r="AR29" s="314">
        <v>3</v>
      </c>
      <c r="AS29" s="314">
        <v>3</v>
      </c>
      <c r="AT29" s="314">
        <v>0</v>
      </c>
      <c r="AU29" s="305">
        <f t="shared" si="13"/>
        <v>21</v>
      </c>
      <c r="AV29" s="305">
        <f t="shared" si="14"/>
        <v>13</v>
      </c>
      <c r="AW29" s="306">
        <f t="shared" si="15"/>
        <v>8</v>
      </c>
    </row>
    <row r="30" spans="1:49" ht="24" customHeight="1">
      <c r="A30" s="316" t="s">
        <v>99</v>
      </c>
      <c r="B30" s="317">
        <f t="shared" si="16"/>
        <v>167</v>
      </c>
      <c r="C30" s="314">
        <v>54</v>
      </c>
      <c r="D30" s="314">
        <v>113</v>
      </c>
      <c r="E30" s="314">
        <f t="shared" si="7"/>
        <v>34</v>
      </c>
      <c r="F30" s="314">
        <v>10</v>
      </c>
      <c r="G30" s="314">
        <v>24</v>
      </c>
      <c r="H30" s="314">
        <f t="shared" si="8"/>
        <v>10</v>
      </c>
      <c r="I30" s="314">
        <v>3</v>
      </c>
      <c r="J30" s="314">
        <v>7</v>
      </c>
      <c r="K30" s="314">
        <f t="shared" si="9"/>
        <v>3</v>
      </c>
      <c r="L30" s="314">
        <v>2</v>
      </c>
      <c r="M30" s="314">
        <v>1</v>
      </c>
      <c r="N30" s="314">
        <f t="shared" si="10"/>
        <v>75</v>
      </c>
      <c r="O30" s="314">
        <v>23</v>
      </c>
      <c r="P30" s="314">
        <v>52</v>
      </c>
      <c r="Q30" s="314">
        <f t="shared" si="11"/>
        <v>3</v>
      </c>
      <c r="R30" s="314">
        <v>0</v>
      </c>
      <c r="S30" s="314">
        <v>3</v>
      </c>
      <c r="T30" s="314">
        <f t="shared" si="12"/>
        <v>0</v>
      </c>
      <c r="U30" s="314">
        <v>0</v>
      </c>
      <c r="V30" s="314">
        <v>0</v>
      </c>
      <c r="W30" s="314">
        <v>11</v>
      </c>
      <c r="X30" s="314">
        <v>1</v>
      </c>
      <c r="Y30" s="314">
        <v>10</v>
      </c>
      <c r="Z30" s="322">
        <v>0</v>
      </c>
      <c r="AA30" s="322">
        <v>0</v>
      </c>
      <c r="AB30" s="322">
        <v>0</v>
      </c>
      <c r="AC30" s="314">
        <v>0</v>
      </c>
      <c r="AD30" s="314">
        <v>0</v>
      </c>
      <c r="AE30" s="314">
        <v>0</v>
      </c>
      <c r="AF30" s="314">
        <v>2</v>
      </c>
      <c r="AG30" s="314">
        <v>2</v>
      </c>
      <c r="AH30" s="314">
        <v>0</v>
      </c>
      <c r="AI30" s="314">
        <v>2</v>
      </c>
      <c r="AJ30" s="314">
        <v>0</v>
      </c>
      <c r="AK30" s="314">
        <v>2</v>
      </c>
      <c r="AL30" s="314">
        <v>1</v>
      </c>
      <c r="AM30" s="314">
        <v>1</v>
      </c>
      <c r="AN30" s="314">
        <v>0</v>
      </c>
      <c r="AO30" s="314">
        <v>1</v>
      </c>
      <c r="AP30" s="314">
        <v>0</v>
      </c>
      <c r="AQ30" s="314">
        <v>1</v>
      </c>
      <c r="AR30" s="314">
        <v>0</v>
      </c>
      <c r="AS30" s="314">
        <v>0</v>
      </c>
      <c r="AT30" s="314">
        <v>0</v>
      </c>
      <c r="AU30" s="305">
        <f t="shared" si="13"/>
        <v>25</v>
      </c>
      <c r="AV30" s="305">
        <f t="shared" si="14"/>
        <v>12</v>
      </c>
      <c r="AW30" s="306">
        <f t="shared" si="15"/>
        <v>13</v>
      </c>
    </row>
    <row r="31" spans="1:49" ht="24" customHeight="1">
      <c r="A31" s="316" t="s">
        <v>100</v>
      </c>
      <c r="B31" s="317">
        <f t="shared" si="16"/>
        <v>135</v>
      </c>
      <c r="C31" s="314">
        <v>57</v>
      </c>
      <c r="D31" s="314">
        <v>78</v>
      </c>
      <c r="E31" s="314">
        <f t="shared" si="7"/>
        <v>33</v>
      </c>
      <c r="F31" s="314">
        <v>12</v>
      </c>
      <c r="G31" s="314">
        <v>21</v>
      </c>
      <c r="H31" s="314">
        <f t="shared" si="8"/>
        <v>11</v>
      </c>
      <c r="I31" s="314">
        <v>6</v>
      </c>
      <c r="J31" s="314">
        <v>5</v>
      </c>
      <c r="K31" s="314">
        <f t="shared" si="9"/>
        <v>3</v>
      </c>
      <c r="L31" s="314">
        <v>3</v>
      </c>
      <c r="M31" s="314">
        <v>0</v>
      </c>
      <c r="N31" s="314">
        <f t="shared" si="10"/>
        <v>53</v>
      </c>
      <c r="O31" s="314">
        <v>17</v>
      </c>
      <c r="P31" s="314">
        <v>36</v>
      </c>
      <c r="Q31" s="314">
        <f t="shared" si="11"/>
        <v>1</v>
      </c>
      <c r="R31" s="314">
        <v>0</v>
      </c>
      <c r="S31" s="314">
        <v>1</v>
      </c>
      <c r="T31" s="314">
        <f t="shared" si="12"/>
        <v>0</v>
      </c>
      <c r="U31" s="314">
        <v>0</v>
      </c>
      <c r="V31" s="314">
        <v>0</v>
      </c>
      <c r="W31" s="314">
        <v>2</v>
      </c>
      <c r="X31" s="314">
        <v>0</v>
      </c>
      <c r="Y31" s="314">
        <v>2</v>
      </c>
      <c r="Z31" s="322">
        <v>0</v>
      </c>
      <c r="AA31" s="322">
        <v>0</v>
      </c>
      <c r="AB31" s="322">
        <v>0</v>
      </c>
      <c r="AC31" s="314">
        <v>4</v>
      </c>
      <c r="AD31" s="314">
        <v>4</v>
      </c>
      <c r="AE31" s="314">
        <v>0</v>
      </c>
      <c r="AF31" s="314">
        <v>0</v>
      </c>
      <c r="AG31" s="314">
        <v>0</v>
      </c>
      <c r="AH31" s="314">
        <v>0</v>
      </c>
      <c r="AI31" s="314">
        <v>10</v>
      </c>
      <c r="AJ31" s="314">
        <v>10</v>
      </c>
      <c r="AK31" s="314">
        <v>0</v>
      </c>
      <c r="AL31" s="314">
        <v>0</v>
      </c>
      <c r="AM31" s="314">
        <v>0</v>
      </c>
      <c r="AN31" s="314">
        <v>0</v>
      </c>
      <c r="AO31" s="314">
        <v>1</v>
      </c>
      <c r="AP31" s="314">
        <v>1</v>
      </c>
      <c r="AQ31" s="314">
        <v>0</v>
      </c>
      <c r="AR31" s="314">
        <v>0</v>
      </c>
      <c r="AS31" s="314">
        <v>0</v>
      </c>
      <c r="AT31" s="314">
        <v>0</v>
      </c>
      <c r="AU31" s="305">
        <f t="shared" si="13"/>
        <v>17</v>
      </c>
      <c r="AV31" s="305">
        <f t="shared" si="14"/>
        <v>4</v>
      </c>
      <c r="AW31" s="306">
        <f t="shared" si="15"/>
        <v>13</v>
      </c>
    </row>
    <row r="32" spans="1:49" ht="24" customHeight="1">
      <c r="A32" s="316" t="s">
        <v>101</v>
      </c>
      <c r="B32" s="317">
        <f t="shared" si="16"/>
        <v>91</v>
      </c>
      <c r="C32" s="314">
        <v>34</v>
      </c>
      <c r="D32" s="314">
        <v>57</v>
      </c>
      <c r="E32" s="314">
        <f t="shared" si="7"/>
        <v>23</v>
      </c>
      <c r="F32" s="314">
        <v>7</v>
      </c>
      <c r="G32" s="314">
        <v>16</v>
      </c>
      <c r="H32" s="314">
        <f t="shared" si="8"/>
        <v>15</v>
      </c>
      <c r="I32" s="314">
        <v>9</v>
      </c>
      <c r="J32" s="314">
        <v>6</v>
      </c>
      <c r="K32" s="314">
        <f t="shared" si="9"/>
        <v>3</v>
      </c>
      <c r="L32" s="314">
        <v>2</v>
      </c>
      <c r="M32" s="314">
        <v>1</v>
      </c>
      <c r="N32" s="314">
        <f t="shared" si="10"/>
        <v>27</v>
      </c>
      <c r="O32" s="314">
        <v>7</v>
      </c>
      <c r="P32" s="314">
        <v>20</v>
      </c>
      <c r="Q32" s="314">
        <f t="shared" si="11"/>
        <v>3</v>
      </c>
      <c r="R32" s="314">
        <v>0</v>
      </c>
      <c r="S32" s="314">
        <v>3</v>
      </c>
      <c r="T32" s="314">
        <f t="shared" si="12"/>
        <v>2</v>
      </c>
      <c r="U32" s="314">
        <v>2</v>
      </c>
      <c r="V32" s="314">
        <v>0</v>
      </c>
      <c r="W32" s="314">
        <v>5</v>
      </c>
      <c r="X32" s="314">
        <v>1</v>
      </c>
      <c r="Y32" s="314">
        <v>4</v>
      </c>
      <c r="Z32" s="322">
        <v>0</v>
      </c>
      <c r="AA32" s="322">
        <v>0</v>
      </c>
      <c r="AB32" s="322">
        <v>0</v>
      </c>
      <c r="AC32" s="314">
        <v>2</v>
      </c>
      <c r="AD32" s="314">
        <v>1</v>
      </c>
      <c r="AE32" s="314">
        <v>1</v>
      </c>
      <c r="AF32" s="314">
        <v>0</v>
      </c>
      <c r="AG32" s="314">
        <v>0</v>
      </c>
      <c r="AH32" s="314">
        <v>0</v>
      </c>
      <c r="AI32" s="314">
        <v>2</v>
      </c>
      <c r="AJ32" s="314">
        <v>1</v>
      </c>
      <c r="AK32" s="314">
        <v>1</v>
      </c>
      <c r="AL32" s="314">
        <v>0</v>
      </c>
      <c r="AM32" s="314">
        <v>0</v>
      </c>
      <c r="AN32" s="314">
        <v>0</v>
      </c>
      <c r="AO32" s="314">
        <v>1</v>
      </c>
      <c r="AP32" s="314">
        <v>0</v>
      </c>
      <c r="AQ32" s="314">
        <v>1</v>
      </c>
      <c r="AR32" s="314">
        <v>1</v>
      </c>
      <c r="AS32" s="314">
        <v>1</v>
      </c>
      <c r="AT32" s="314">
        <v>0</v>
      </c>
      <c r="AU32" s="305">
        <f t="shared" si="13"/>
        <v>7</v>
      </c>
      <c r="AV32" s="305">
        <f t="shared" si="14"/>
        <v>3</v>
      </c>
      <c r="AW32" s="306">
        <f t="shared" si="15"/>
        <v>4</v>
      </c>
    </row>
    <row r="33" spans="1:49" ht="24" customHeight="1">
      <c r="A33" s="316" t="s">
        <v>102</v>
      </c>
      <c r="B33" s="317">
        <f t="shared" si="16"/>
        <v>120</v>
      </c>
      <c r="C33" s="314">
        <v>23</v>
      </c>
      <c r="D33" s="314">
        <v>97</v>
      </c>
      <c r="E33" s="314">
        <f t="shared" si="7"/>
        <v>23</v>
      </c>
      <c r="F33" s="314">
        <v>6</v>
      </c>
      <c r="G33" s="314">
        <v>17</v>
      </c>
      <c r="H33" s="314">
        <f t="shared" si="8"/>
        <v>11</v>
      </c>
      <c r="I33" s="314">
        <v>2</v>
      </c>
      <c r="J33" s="314">
        <v>9</v>
      </c>
      <c r="K33" s="314">
        <f t="shared" si="9"/>
        <v>3</v>
      </c>
      <c r="L33" s="314">
        <v>1</v>
      </c>
      <c r="M33" s="314">
        <v>2</v>
      </c>
      <c r="N33" s="314">
        <f t="shared" si="10"/>
        <v>28</v>
      </c>
      <c r="O33" s="314">
        <v>5</v>
      </c>
      <c r="P33" s="314">
        <v>23</v>
      </c>
      <c r="Q33" s="314">
        <f t="shared" si="11"/>
        <v>3</v>
      </c>
      <c r="R33" s="314">
        <v>1</v>
      </c>
      <c r="S33" s="314">
        <v>2</v>
      </c>
      <c r="T33" s="314">
        <f t="shared" si="12"/>
        <v>1</v>
      </c>
      <c r="U33" s="314">
        <v>0</v>
      </c>
      <c r="V33" s="314">
        <v>1</v>
      </c>
      <c r="W33" s="314">
        <v>21</v>
      </c>
      <c r="X33" s="314">
        <v>1</v>
      </c>
      <c r="Y33" s="314">
        <v>20</v>
      </c>
      <c r="Z33" s="322">
        <v>4</v>
      </c>
      <c r="AA33" s="322">
        <v>0</v>
      </c>
      <c r="AB33" s="322">
        <v>4</v>
      </c>
      <c r="AC33" s="314">
        <v>0</v>
      </c>
      <c r="AD33" s="314">
        <v>0</v>
      </c>
      <c r="AE33" s="314">
        <v>0</v>
      </c>
      <c r="AF33" s="314">
        <v>0</v>
      </c>
      <c r="AG33" s="314">
        <v>0</v>
      </c>
      <c r="AH33" s="314">
        <v>0</v>
      </c>
      <c r="AI33" s="314">
        <v>7</v>
      </c>
      <c r="AJ33" s="314">
        <v>1</v>
      </c>
      <c r="AK33" s="314">
        <v>6</v>
      </c>
      <c r="AL33" s="314">
        <v>2</v>
      </c>
      <c r="AM33" s="314">
        <v>2</v>
      </c>
      <c r="AN33" s="314">
        <v>0</v>
      </c>
      <c r="AO33" s="314">
        <v>0</v>
      </c>
      <c r="AP33" s="314">
        <v>0</v>
      </c>
      <c r="AQ33" s="314">
        <v>0</v>
      </c>
      <c r="AR33" s="314">
        <v>0</v>
      </c>
      <c r="AS33" s="314">
        <v>0</v>
      </c>
      <c r="AT33" s="314">
        <v>0</v>
      </c>
      <c r="AU33" s="305">
        <f t="shared" si="13"/>
        <v>17</v>
      </c>
      <c r="AV33" s="305">
        <f t="shared" si="14"/>
        <v>4</v>
      </c>
      <c r="AW33" s="306">
        <f t="shared" si="15"/>
        <v>13</v>
      </c>
    </row>
    <row r="34" spans="1:49" ht="24" customHeight="1">
      <c r="A34" s="316" t="s">
        <v>103</v>
      </c>
      <c r="B34" s="317">
        <f t="shared" si="16"/>
        <v>86</v>
      </c>
      <c r="C34" s="314">
        <v>20</v>
      </c>
      <c r="D34" s="314">
        <v>66</v>
      </c>
      <c r="E34" s="314">
        <f t="shared" si="7"/>
        <v>15</v>
      </c>
      <c r="F34" s="314">
        <v>1</v>
      </c>
      <c r="G34" s="314">
        <v>14</v>
      </c>
      <c r="H34" s="314">
        <f t="shared" si="8"/>
        <v>13</v>
      </c>
      <c r="I34" s="314">
        <v>8</v>
      </c>
      <c r="J34" s="314">
        <v>5</v>
      </c>
      <c r="K34" s="314">
        <f t="shared" si="9"/>
        <v>2</v>
      </c>
      <c r="L34" s="314">
        <v>0</v>
      </c>
      <c r="M34" s="314">
        <v>2</v>
      </c>
      <c r="N34" s="314">
        <f t="shared" si="10"/>
        <v>37</v>
      </c>
      <c r="O34" s="314">
        <v>10</v>
      </c>
      <c r="P34" s="314">
        <v>27</v>
      </c>
      <c r="Q34" s="314">
        <f t="shared" si="11"/>
        <v>7</v>
      </c>
      <c r="R34" s="314">
        <v>0</v>
      </c>
      <c r="S34" s="314">
        <v>7</v>
      </c>
      <c r="T34" s="314">
        <f t="shared" si="12"/>
        <v>0</v>
      </c>
      <c r="U34" s="314">
        <v>0</v>
      </c>
      <c r="V34" s="314">
        <v>0</v>
      </c>
      <c r="W34" s="314">
        <v>4</v>
      </c>
      <c r="X34" s="314">
        <v>0</v>
      </c>
      <c r="Y34" s="314">
        <v>4</v>
      </c>
      <c r="Z34" s="322">
        <v>0</v>
      </c>
      <c r="AA34" s="322">
        <v>0</v>
      </c>
      <c r="AB34" s="322">
        <v>0</v>
      </c>
      <c r="AC34" s="314">
        <v>0</v>
      </c>
      <c r="AD34" s="314">
        <v>0</v>
      </c>
      <c r="AE34" s="314">
        <v>0</v>
      </c>
      <c r="AF34" s="314">
        <v>0</v>
      </c>
      <c r="AG34" s="314">
        <v>0</v>
      </c>
      <c r="AH34" s="314">
        <v>0</v>
      </c>
      <c r="AI34" s="314">
        <v>3</v>
      </c>
      <c r="AJ34" s="314">
        <v>1</v>
      </c>
      <c r="AK34" s="314">
        <v>2</v>
      </c>
      <c r="AL34" s="314">
        <v>0</v>
      </c>
      <c r="AM34" s="314">
        <v>0</v>
      </c>
      <c r="AN34" s="314">
        <v>0</v>
      </c>
      <c r="AO34" s="314">
        <v>0</v>
      </c>
      <c r="AP34" s="314">
        <v>0</v>
      </c>
      <c r="AQ34" s="314">
        <v>0</v>
      </c>
      <c r="AR34" s="314">
        <v>0</v>
      </c>
      <c r="AS34" s="314">
        <v>0</v>
      </c>
      <c r="AT34" s="314">
        <v>0</v>
      </c>
      <c r="AU34" s="305">
        <f t="shared" si="13"/>
        <v>5</v>
      </c>
      <c r="AV34" s="305">
        <f t="shared" si="14"/>
        <v>0</v>
      </c>
      <c r="AW34" s="306">
        <f t="shared" si="15"/>
        <v>5</v>
      </c>
    </row>
    <row r="35" spans="1:49" ht="24" customHeight="1">
      <c r="A35" s="316" t="s">
        <v>104</v>
      </c>
      <c r="B35" s="317">
        <f t="shared" si="16"/>
        <v>107</v>
      </c>
      <c r="C35" s="314">
        <v>31</v>
      </c>
      <c r="D35" s="314">
        <v>76</v>
      </c>
      <c r="E35" s="314">
        <f t="shared" si="7"/>
        <v>20</v>
      </c>
      <c r="F35" s="314">
        <v>6</v>
      </c>
      <c r="G35" s="314">
        <v>14</v>
      </c>
      <c r="H35" s="314">
        <f t="shared" si="8"/>
        <v>23</v>
      </c>
      <c r="I35" s="314">
        <v>11</v>
      </c>
      <c r="J35" s="314">
        <v>12</v>
      </c>
      <c r="K35" s="314">
        <f t="shared" si="9"/>
        <v>2</v>
      </c>
      <c r="L35" s="314">
        <v>0</v>
      </c>
      <c r="M35" s="314">
        <v>2</v>
      </c>
      <c r="N35" s="314">
        <f t="shared" si="10"/>
        <v>37</v>
      </c>
      <c r="O35" s="314">
        <v>6</v>
      </c>
      <c r="P35" s="314">
        <v>31</v>
      </c>
      <c r="Q35" s="314">
        <f t="shared" si="11"/>
        <v>5</v>
      </c>
      <c r="R35" s="314">
        <v>1</v>
      </c>
      <c r="S35" s="314">
        <v>4</v>
      </c>
      <c r="T35" s="314">
        <f t="shared" si="12"/>
        <v>1</v>
      </c>
      <c r="U35" s="314">
        <v>1</v>
      </c>
      <c r="V35" s="314">
        <v>0</v>
      </c>
      <c r="W35" s="314">
        <v>10</v>
      </c>
      <c r="X35" s="314">
        <v>0</v>
      </c>
      <c r="Y35" s="314">
        <v>10</v>
      </c>
      <c r="Z35" s="322">
        <v>0</v>
      </c>
      <c r="AA35" s="322">
        <v>0</v>
      </c>
      <c r="AB35" s="322">
        <v>0</v>
      </c>
      <c r="AC35" s="314">
        <v>0</v>
      </c>
      <c r="AD35" s="314">
        <v>0</v>
      </c>
      <c r="AE35" s="314">
        <v>0</v>
      </c>
      <c r="AF35" s="314">
        <v>0</v>
      </c>
      <c r="AG35" s="314">
        <v>0</v>
      </c>
      <c r="AH35" s="314">
        <v>0</v>
      </c>
      <c r="AI35" s="314">
        <v>1</v>
      </c>
      <c r="AJ35" s="314">
        <v>1</v>
      </c>
      <c r="AK35" s="314">
        <v>0</v>
      </c>
      <c r="AL35" s="314">
        <v>1</v>
      </c>
      <c r="AM35" s="314">
        <v>0</v>
      </c>
      <c r="AN35" s="314">
        <v>1</v>
      </c>
      <c r="AO35" s="314">
        <v>1</v>
      </c>
      <c r="AP35" s="314">
        <v>1</v>
      </c>
      <c r="AQ35" s="314">
        <v>0</v>
      </c>
      <c r="AR35" s="314">
        <v>1</v>
      </c>
      <c r="AS35" s="314">
        <v>1</v>
      </c>
      <c r="AT35" s="314">
        <v>0</v>
      </c>
      <c r="AU35" s="305">
        <f t="shared" si="13"/>
        <v>5</v>
      </c>
      <c r="AV35" s="305">
        <f t="shared" si="14"/>
        <v>3</v>
      </c>
      <c r="AW35" s="306">
        <f t="shared" si="15"/>
        <v>2</v>
      </c>
    </row>
    <row r="36" spans="1:49" ht="24" customHeight="1">
      <c r="A36" s="316" t="s">
        <v>105</v>
      </c>
      <c r="B36" s="317">
        <f t="shared" si="16"/>
        <v>86</v>
      </c>
      <c r="C36" s="314">
        <v>21</v>
      </c>
      <c r="D36" s="314">
        <v>65</v>
      </c>
      <c r="E36" s="314">
        <f t="shared" si="7"/>
        <v>26</v>
      </c>
      <c r="F36" s="314">
        <v>7</v>
      </c>
      <c r="G36" s="314">
        <v>19</v>
      </c>
      <c r="H36" s="314">
        <f t="shared" si="8"/>
        <v>4</v>
      </c>
      <c r="I36" s="314">
        <v>0</v>
      </c>
      <c r="J36" s="314">
        <v>4</v>
      </c>
      <c r="K36" s="314">
        <f t="shared" si="9"/>
        <v>2</v>
      </c>
      <c r="L36" s="314">
        <v>1</v>
      </c>
      <c r="M36" s="314">
        <v>1</v>
      </c>
      <c r="N36" s="314">
        <f t="shared" si="10"/>
        <v>18</v>
      </c>
      <c r="O36" s="314">
        <v>3</v>
      </c>
      <c r="P36" s="314">
        <v>15</v>
      </c>
      <c r="Q36" s="314">
        <f t="shared" si="11"/>
        <v>1</v>
      </c>
      <c r="R36" s="314">
        <v>0</v>
      </c>
      <c r="S36" s="314">
        <v>1</v>
      </c>
      <c r="T36" s="314">
        <f t="shared" si="12"/>
        <v>2</v>
      </c>
      <c r="U36" s="314">
        <v>2</v>
      </c>
      <c r="V36" s="314">
        <v>0</v>
      </c>
      <c r="W36" s="314">
        <v>13</v>
      </c>
      <c r="X36" s="314">
        <v>1</v>
      </c>
      <c r="Y36" s="314">
        <v>12</v>
      </c>
      <c r="Z36" s="322">
        <v>0</v>
      </c>
      <c r="AA36" s="322">
        <v>0</v>
      </c>
      <c r="AB36" s="322">
        <v>0</v>
      </c>
      <c r="AC36" s="314">
        <v>0</v>
      </c>
      <c r="AD36" s="314">
        <v>0</v>
      </c>
      <c r="AE36" s="314">
        <v>0</v>
      </c>
      <c r="AF36" s="314">
        <v>0</v>
      </c>
      <c r="AG36" s="314">
        <v>0</v>
      </c>
      <c r="AH36" s="314">
        <v>0</v>
      </c>
      <c r="AI36" s="314">
        <v>5</v>
      </c>
      <c r="AJ36" s="314">
        <v>2</v>
      </c>
      <c r="AK36" s="314">
        <v>3</v>
      </c>
      <c r="AL36" s="314">
        <v>1</v>
      </c>
      <c r="AM36" s="314">
        <v>0</v>
      </c>
      <c r="AN36" s="314">
        <v>1</v>
      </c>
      <c r="AO36" s="314">
        <v>2</v>
      </c>
      <c r="AP36" s="314">
        <v>0</v>
      </c>
      <c r="AQ36" s="314">
        <v>2</v>
      </c>
      <c r="AR36" s="314">
        <v>0</v>
      </c>
      <c r="AS36" s="314">
        <v>0</v>
      </c>
      <c r="AT36" s="314">
        <v>0</v>
      </c>
      <c r="AU36" s="305">
        <f t="shared" si="13"/>
        <v>12</v>
      </c>
      <c r="AV36" s="305">
        <f t="shared" si="14"/>
        <v>5</v>
      </c>
      <c r="AW36" s="306">
        <f t="shared" si="15"/>
        <v>7</v>
      </c>
    </row>
    <row r="37" spans="1:49" ht="24" customHeight="1">
      <c r="A37" s="318" t="s">
        <v>106</v>
      </c>
      <c r="B37" s="308">
        <f t="shared" si="16"/>
        <v>100</v>
      </c>
      <c r="C37" s="309">
        <v>37</v>
      </c>
      <c r="D37" s="309">
        <v>63</v>
      </c>
      <c r="E37" s="309">
        <f t="shared" si="7"/>
        <v>15</v>
      </c>
      <c r="F37" s="309">
        <v>3</v>
      </c>
      <c r="G37" s="309">
        <v>12</v>
      </c>
      <c r="H37" s="309">
        <f t="shared" si="8"/>
        <v>19</v>
      </c>
      <c r="I37" s="309">
        <v>11</v>
      </c>
      <c r="J37" s="309">
        <v>8</v>
      </c>
      <c r="K37" s="309">
        <f t="shared" si="9"/>
        <v>5</v>
      </c>
      <c r="L37" s="309">
        <v>3</v>
      </c>
      <c r="M37" s="309">
        <v>2</v>
      </c>
      <c r="N37" s="309">
        <f t="shared" si="10"/>
        <v>24</v>
      </c>
      <c r="O37" s="309">
        <v>6</v>
      </c>
      <c r="P37" s="309">
        <v>18</v>
      </c>
      <c r="Q37" s="309">
        <f t="shared" si="11"/>
        <v>3</v>
      </c>
      <c r="R37" s="309">
        <v>1</v>
      </c>
      <c r="S37" s="309">
        <v>2</v>
      </c>
      <c r="T37" s="309">
        <f t="shared" si="12"/>
        <v>1</v>
      </c>
      <c r="U37" s="309">
        <v>0</v>
      </c>
      <c r="V37" s="309">
        <v>1</v>
      </c>
      <c r="W37" s="309">
        <v>6</v>
      </c>
      <c r="X37" s="309">
        <v>1</v>
      </c>
      <c r="Y37" s="309">
        <v>5</v>
      </c>
      <c r="Z37" s="323">
        <v>2</v>
      </c>
      <c r="AA37" s="323">
        <v>1</v>
      </c>
      <c r="AB37" s="323">
        <v>1</v>
      </c>
      <c r="AC37" s="309">
        <v>0</v>
      </c>
      <c r="AD37" s="309">
        <v>0</v>
      </c>
      <c r="AE37" s="309">
        <v>0</v>
      </c>
      <c r="AF37" s="309">
        <v>0</v>
      </c>
      <c r="AG37" s="309">
        <v>0</v>
      </c>
      <c r="AH37" s="309">
        <v>0</v>
      </c>
      <c r="AI37" s="309">
        <v>3</v>
      </c>
      <c r="AJ37" s="309">
        <v>2</v>
      </c>
      <c r="AK37" s="309">
        <v>1</v>
      </c>
      <c r="AL37" s="309">
        <v>1</v>
      </c>
      <c r="AM37" s="309">
        <v>0</v>
      </c>
      <c r="AN37" s="309">
        <v>1</v>
      </c>
      <c r="AO37" s="309">
        <v>0</v>
      </c>
      <c r="AP37" s="309">
        <v>0</v>
      </c>
      <c r="AQ37" s="309">
        <v>0</v>
      </c>
      <c r="AR37" s="309">
        <v>0</v>
      </c>
      <c r="AS37" s="309">
        <v>0</v>
      </c>
      <c r="AT37" s="309">
        <v>0</v>
      </c>
      <c r="AU37" s="319">
        <f t="shared" si="13"/>
        <v>21</v>
      </c>
      <c r="AV37" s="319">
        <f t="shared" si="14"/>
        <v>9</v>
      </c>
      <c r="AW37" s="320">
        <f t="shared" si="15"/>
        <v>12</v>
      </c>
    </row>
    <row r="38" spans="1:49" ht="24" customHeight="1" thickBot="1">
      <c r="A38" s="326" t="s">
        <v>193</v>
      </c>
      <c r="B38" s="327"/>
      <c r="C38" s="327"/>
      <c r="D38" s="328"/>
      <c r="E38" s="329"/>
      <c r="F38" s="329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321"/>
    </row>
    <row r="39" spans="1:49">
      <c r="A39" s="15"/>
      <c r="B39" s="15"/>
      <c r="C39" s="15"/>
      <c r="D39" s="1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</sheetData>
  <mergeCells count="74">
    <mergeCell ref="A1:H1"/>
    <mergeCell ref="AV3:AW3"/>
    <mergeCell ref="X5:Y5"/>
    <mergeCell ref="X6:X7"/>
    <mergeCell ref="Y6:Y7"/>
    <mergeCell ref="U5:V5"/>
    <mergeCell ref="U6:U7"/>
    <mergeCell ref="V6:V7"/>
    <mergeCell ref="AD5:AE5"/>
    <mergeCell ref="AD6:AD7"/>
    <mergeCell ref="AE6:AE7"/>
    <mergeCell ref="AA5:AB5"/>
    <mergeCell ref="AA6:AA7"/>
    <mergeCell ref="AB6:AB7"/>
    <mergeCell ref="AJ5:AK5"/>
    <mergeCell ref="AJ6:AJ7"/>
    <mergeCell ref="AP6:AP7"/>
    <mergeCell ref="AQ6:AQ7"/>
    <mergeCell ref="AM5:AN5"/>
    <mergeCell ref="AM6:AM7"/>
    <mergeCell ref="AN6:AN7"/>
    <mergeCell ref="P6:P7"/>
    <mergeCell ref="Q6:Q7"/>
    <mergeCell ref="R6:R7"/>
    <mergeCell ref="S6:S7"/>
    <mergeCell ref="AU5:AW5"/>
    <mergeCell ref="AU6:AU7"/>
    <mergeCell ref="AV6:AV7"/>
    <mergeCell ref="AW6:AW7"/>
    <mergeCell ref="AS6:AS7"/>
    <mergeCell ref="AT6:AT7"/>
    <mergeCell ref="AS5:AT5"/>
    <mergeCell ref="AK6:AK7"/>
    <mergeCell ref="AP5:AQ5"/>
    <mergeCell ref="AG5:AH5"/>
    <mergeCell ref="AG6:AG7"/>
    <mergeCell ref="AH6:AH7"/>
    <mergeCell ref="AI4:AK4"/>
    <mergeCell ref="AL4:AN4"/>
    <mergeCell ref="AR4:AT4"/>
    <mergeCell ref="AU4:AW4"/>
    <mergeCell ref="AP4:AQ4"/>
    <mergeCell ref="W4:Y4"/>
    <mergeCell ref="Z4:AB4"/>
    <mergeCell ref="N4:P4"/>
    <mergeCell ref="C6:C7"/>
    <mergeCell ref="D6:D7"/>
    <mergeCell ref="B5:D5"/>
    <mergeCell ref="B6:B7"/>
    <mergeCell ref="F6:F7"/>
    <mergeCell ref="G6:G7"/>
    <mergeCell ref="H4:J4"/>
    <mergeCell ref="E5:G5"/>
    <mergeCell ref="H5:J5"/>
    <mergeCell ref="N5:P5"/>
    <mergeCell ref="Q5:S5"/>
    <mergeCell ref="N6:N7"/>
    <mergeCell ref="O6:O7"/>
    <mergeCell ref="AC4:AE4"/>
    <mergeCell ref="AF4:AH4"/>
    <mergeCell ref="A4:A7"/>
    <mergeCell ref="B4:D4"/>
    <mergeCell ref="Q4:S4"/>
    <mergeCell ref="K4:M4"/>
    <mergeCell ref="E4:G4"/>
    <mergeCell ref="K5:M5"/>
    <mergeCell ref="E6:E7"/>
    <mergeCell ref="H6:H7"/>
    <mergeCell ref="I6:I7"/>
    <mergeCell ref="J6:J7"/>
    <mergeCell ref="K6:K7"/>
    <mergeCell ref="L6:L7"/>
    <mergeCell ref="M6:M7"/>
    <mergeCell ref="T4:V4"/>
  </mergeCells>
  <phoneticPr fontId="2" type="noConversion"/>
  <pageMargins left="0.7" right="0.7" top="0.75" bottom="0.75" header="0.3" footer="0.3"/>
  <pageSetup paperSize="9" orientation="portrait" r:id="rId1"/>
  <ignoredErrors>
    <ignoredError sqref="AB1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sqref="A1:C1"/>
    </sheetView>
  </sheetViews>
  <sheetFormatPr defaultRowHeight="16.5"/>
  <cols>
    <col min="1" max="1" width="26.75" customWidth="1"/>
    <col min="2" max="5" width="35.625" customWidth="1"/>
    <col min="6" max="9" width="21.375" customWidth="1"/>
  </cols>
  <sheetData>
    <row r="1" spans="1:12" ht="24.75" customHeight="1">
      <c r="A1" s="538" t="s">
        <v>200</v>
      </c>
      <c r="B1" s="538"/>
      <c r="C1" s="538"/>
      <c r="D1" s="13"/>
      <c r="E1" s="13"/>
      <c r="F1" s="12"/>
      <c r="G1" s="12"/>
    </row>
    <row r="2" spans="1:12" ht="17.25" thickBot="1">
      <c r="A2" s="16"/>
      <c r="B2" s="16"/>
      <c r="C2" s="16"/>
      <c r="D2" s="16"/>
      <c r="E2" s="16"/>
      <c r="F2" s="17"/>
      <c r="G2" s="17"/>
    </row>
    <row r="3" spans="1:12">
      <c r="A3" s="349" t="s">
        <v>107</v>
      </c>
      <c r="B3" s="350"/>
      <c r="C3" s="350"/>
      <c r="D3" s="350"/>
      <c r="E3" s="361" t="s">
        <v>215</v>
      </c>
      <c r="F3" s="18"/>
      <c r="G3" s="18"/>
    </row>
    <row r="4" spans="1:12" ht="37.5" customHeight="1">
      <c r="A4" s="446" t="s">
        <v>299</v>
      </c>
      <c r="B4" s="444" t="s">
        <v>201</v>
      </c>
      <c r="C4" s="444" t="s">
        <v>202</v>
      </c>
      <c r="D4" s="444" t="s">
        <v>203</v>
      </c>
      <c r="E4" s="445" t="s">
        <v>204</v>
      </c>
      <c r="F4" s="18"/>
      <c r="G4" s="18"/>
    </row>
    <row r="5" spans="1:12" s="24" customFormat="1" ht="24" customHeight="1">
      <c r="A5" s="351" t="s">
        <v>207</v>
      </c>
      <c r="B5" s="330">
        <v>2371</v>
      </c>
      <c r="C5" s="331">
        <v>113</v>
      </c>
      <c r="D5" s="332">
        <v>2363</v>
      </c>
      <c r="E5" s="352">
        <v>21</v>
      </c>
      <c r="F5" s="19"/>
      <c r="G5" s="19"/>
    </row>
    <row r="6" spans="1:12" s="24" customFormat="1" ht="24" customHeight="1">
      <c r="A6" s="353" t="s">
        <v>208</v>
      </c>
      <c r="B6" s="333">
        <v>2239</v>
      </c>
      <c r="C6" s="334">
        <v>83</v>
      </c>
      <c r="D6" s="334">
        <v>2086</v>
      </c>
      <c r="E6" s="354">
        <v>25</v>
      </c>
      <c r="F6" s="19"/>
      <c r="G6" s="19"/>
    </row>
    <row r="7" spans="1:12" s="24" customFormat="1" ht="24" customHeight="1">
      <c r="A7" s="353" t="s">
        <v>209</v>
      </c>
      <c r="B7" s="335">
        <v>2206</v>
      </c>
      <c r="C7" s="336">
        <v>98</v>
      </c>
      <c r="D7" s="336">
        <v>2219</v>
      </c>
      <c r="E7" s="355">
        <v>27</v>
      </c>
      <c r="F7" s="19"/>
      <c r="G7" s="19"/>
    </row>
    <row r="8" spans="1:12" s="24" customFormat="1" ht="24" customHeight="1">
      <c r="A8" s="353" t="s">
        <v>216</v>
      </c>
      <c r="B8" s="335">
        <v>2126</v>
      </c>
      <c r="C8" s="336">
        <v>105</v>
      </c>
      <c r="D8" s="336">
        <v>2057</v>
      </c>
      <c r="E8" s="355">
        <v>22</v>
      </c>
      <c r="F8" s="19"/>
      <c r="G8" s="19"/>
    </row>
    <row r="9" spans="1:12" s="24" customFormat="1" ht="24" customHeight="1">
      <c r="A9" s="356" t="s">
        <v>206</v>
      </c>
      <c r="B9" s="337">
        <v>2077</v>
      </c>
      <c r="C9" s="338">
        <v>103</v>
      </c>
      <c r="D9" s="338">
        <v>2001</v>
      </c>
      <c r="E9" s="357">
        <v>24</v>
      </c>
      <c r="F9" s="19"/>
      <c r="G9" s="19"/>
    </row>
    <row r="10" spans="1:12" ht="24" customHeight="1">
      <c r="A10" s="358" t="s">
        <v>205</v>
      </c>
      <c r="B10" s="339">
        <v>1984</v>
      </c>
      <c r="C10" s="340">
        <v>94</v>
      </c>
      <c r="D10" s="340">
        <v>1905</v>
      </c>
      <c r="E10" s="359">
        <v>20</v>
      </c>
      <c r="F10" s="19"/>
      <c r="G10" s="19"/>
    </row>
    <row r="11" spans="1:12" ht="24" customHeight="1">
      <c r="A11" s="341" t="s">
        <v>210</v>
      </c>
      <c r="B11" s="342"/>
      <c r="C11" s="342"/>
      <c r="D11" s="342"/>
      <c r="E11" s="344"/>
      <c r="F11" s="342"/>
      <c r="G11" s="343"/>
      <c r="H11" s="342"/>
      <c r="I11" s="342"/>
      <c r="J11" s="342"/>
      <c r="K11" s="342"/>
      <c r="L11" s="344"/>
    </row>
    <row r="12" spans="1:12" ht="24" customHeight="1">
      <c r="A12" s="341" t="s">
        <v>211</v>
      </c>
      <c r="B12" s="342"/>
      <c r="C12" s="342"/>
      <c r="D12" s="342"/>
      <c r="E12" s="344"/>
      <c r="F12" s="342"/>
      <c r="G12" s="342"/>
      <c r="H12" s="342"/>
      <c r="I12" s="342"/>
      <c r="J12" s="342"/>
      <c r="K12" s="342"/>
      <c r="L12" s="344"/>
    </row>
    <row r="13" spans="1:12" ht="24" customHeight="1" thickBot="1">
      <c r="A13" s="345" t="s">
        <v>212</v>
      </c>
      <c r="B13" s="346"/>
      <c r="C13" s="346"/>
      <c r="D13" s="346"/>
      <c r="E13" s="360" t="s">
        <v>214</v>
      </c>
      <c r="F13" s="342"/>
      <c r="G13" s="342"/>
      <c r="H13" s="342"/>
      <c r="I13" s="342"/>
      <c r="J13" s="342"/>
      <c r="K13" s="342"/>
      <c r="L13" s="347" t="s">
        <v>213</v>
      </c>
    </row>
    <row r="14" spans="1:12" s="158" customFormat="1">
      <c r="A14" s="21"/>
      <c r="B14" s="21"/>
      <c r="C14" s="21"/>
      <c r="D14" s="21"/>
      <c r="E14" s="348"/>
      <c r="F14" s="348"/>
      <c r="G14" s="348"/>
    </row>
    <row r="15" spans="1:12">
      <c r="A15" s="20"/>
      <c r="B15" s="20"/>
      <c r="C15" s="20"/>
      <c r="D15" s="20"/>
      <c r="E15" s="20"/>
      <c r="F15" s="20"/>
      <c r="G15" s="20"/>
    </row>
    <row r="16" spans="1:12">
      <c r="A16" s="20"/>
      <c r="B16" s="20"/>
      <c r="C16" s="20"/>
      <c r="D16" s="20"/>
      <c r="E16" s="20"/>
      <c r="F16" s="20"/>
      <c r="G16" s="20"/>
    </row>
  </sheetData>
  <mergeCells count="1">
    <mergeCell ref="A1:C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"/>
  <sheetViews>
    <sheetView workbookViewId="0">
      <selection sqref="A1:H1"/>
    </sheetView>
  </sheetViews>
  <sheetFormatPr defaultRowHeight="16.5"/>
  <sheetData>
    <row r="1" spans="1:61" s="24" customFormat="1" ht="24" customHeight="1">
      <c r="A1" s="580" t="s">
        <v>245</v>
      </c>
      <c r="B1" s="580"/>
      <c r="C1" s="580"/>
      <c r="D1" s="580"/>
      <c r="E1" s="580"/>
      <c r="F1" s="580"/>
      <c r="G1" s="580"/>
      <c r="H1" s="580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</row>
    <row r="2" spans="1:61" s="24" customFormat="1" ht="14.25" customHeight="1" thickBot="1">
      <c r="A2" s="408"/>
      <c r="B2" s="408"/>
      <c r="C2" s="408"/>
      <c r="D2" s="408"/>
      <c r="E2" s="408"/>
      <c r="F2" s="408"/>
      <c r="G2" s="408"/>
      <c r="H2" s="408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  <c r="AS2" s="365"/>
      <c r="AT2" s="365"/>
      <c r="AU2" s="365"/>
      <c r="AV2" s="365"/>
      <c r="AW2" s="365"/>
      <c r="AX2" s="365"/>
      <c r="AY2" s="365"/>
      <c r="AZ2" s="365"/>
      <c r="BA2" s="365"/>
      <c r="BB2" s="365"/>
      <c r="BC2" s="365"/>
      <c r="BD2" s="365"/>
      <c r="BE2" s="365"/>
      <c r="BF2" s="365"/>
      <c r="BG2" s="365"/>
      <c r="BH2" s="365"/>
      <c r="BI2" s="365"/>
    </row>
    <row r="3" spans="1:61" s="24" customFormat="1">
      <c r="A3" s="369" t="s">
        <v>63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70"/>
      <c r="AM3" s="370"/>
      <c r="AN3" s="370"/>
      <c r="AO3" s="370"/>
      <c r="AP3" s="370"/>
      <c r="AQ3" s="370"/>
      <c r="AR3" s="370"/>
      <c r="AS3" s="370"/>
      <c r="AT3" s="370"/>
      <c r="AU3" s="370"/>
      <c r="AV3" s="370"/>
      <c r="AW3" s="370"/>
      <c r="AX3" s="370"/>
      <c r="AY3" s="370"/>
      <c r="AZ3" s="370"/>
      <c r="BA3" s="370"/>
      <c r="BB3" s="370"/>
      <c r="BC3" s="370"/>
      <c r="BD3" s="370"/>
      <c r="BE3" s="370"/>
      <c r="BF3" s="582" t="s">
        <v>217</v>
      </c>
      <c r="BG3" s="582"/>
      <c r="BH3" s="582"/>
      <c r="BI3" s="583"/>
    </row>
    <row r="4" spans="1:61" s="24" customFormat="1" ht="108" customHeight="1">
      <c r="A4" s="577" t="s">
        <v>298</v>
      </c>
      <c r="B4" s="579" t="s">
        <v>218</v>
      </c>
      <c r="C4" s="576"/>
      <c r="D4" s="576"/>
      <c r="E4" s="575" t="s">
        <v>219</v>
      </c>
      <c r="F4" s="576"/>
      <c r="G4" s="576"/>
      <c r="H4" s="575" t="s">
        <v>220</v>
      </c>
      <c r="I4" s="576"/>
      <c r="J4" s="576"/>
      <c r="K4" s="575" t="s">
        <v>221</v>
      </c>
      <c r="L4" s="576"/>
      <c r="M4" s="576"/>
      <c r="N4" s="575" t="s">
        <v>222</v>
      </c>
      <c r="O4" s="576"/>
      <c r="P4" s="576"/>
      <c r="Q4" s="575" t="s">
        <v>223</v>
      </c>
      <c r="R4" s="576"/>
      <c r="S4" s="576"/>
      <c r="T4" s="575" t="s">
        <v>224</v>
      </c>
      <c r="U4" s="576"/>
      <c r="V4" s="576"/>
      <c r="W4" s="575" t="s">
        <v>225</v>
      </c>
      <c r="X4" s="576"/>
      <c r="Y4" s="576"/>
      <c r="Z4" s="575" t="s">
        <v>226</v>
      </c>
      <c r="AA4" s="576"/>
      <c r="AB4" s="576"/>
      <c r="AC4" s="575" t="s">
        <v>227</v>
      </c>
      <c r="AD4" s="576"/>
      <c r="AE4" s="576"/>
      <c r="AF4" s="575" t="s">
        <v>228</v>
      </c>
      <c r="AG4" s="576"/>
      <c r="AH4" s="576"/>
      <c r="AI4" s="575" t="s">
        <v>229</v>
      </c>
      <c r="AJ4" s="576"/>
      <c r="AK4" s="576"/>
      <c r="AL4" s="575" t="s">
        <v>230</v>
      </c>
      <c r="AM4" s="576"/>
      <c r="AN4" s="576"/>
      <c r="AO4" s="575" t="s">
        <v>231</v>
      </c>
      <c r="AP4" s="576"/>
      <c r="AQ4" s="576"/>
      <c r="AR4" s="575" t="s">
        <v>232</v>
      </c>
      <c r="AS4" s="576"/>
      <c r="AT4" s="576"/>
      <c r="AU4" s="575" t="s">
        <v>233</v>
      </c>
      <c r="AV4" s="576"/>
      <c r="AW4" s="576"/>
      <c r="AX4" s="575" t="s">
        <v>234</v>
      </c>
      <c r="AY4" s="576"/>
      <c r="AZ4" s="576"/>
      <c r="BA4" s="575" t="s">
        <v>235</v>
      </c>
      <c r="BB4" s="576"/>
      <c r="BC4" s="576"/>
      <c r="BD4" s="575" t="s">
        <v>236</v>
      </c>
      <c r="BE4" s="576"/>
      <c r="BF4" s="576"/>
      <c r="BG4" s="575" t="s">
        <v>237</v>
      </c>
      <c r="BH4" s="576"/>
      <c r="BI4" s="581"/>
    </row>
    <row r="5" spans="1:61" s="24" customFormat="1" ht="57" customHeight="1">
      <c r="A5" s="578"/>
      <c r="B5" s="376"/>
      <c r="C5" s="377" t="s">
        <v>238</v>
      </c>
      <c r="D5" s="377" t="s">
        <v>239</v>
      </c>
      <c r="E5" s="376"/>
      <c r="F5" s="377" t="s">
        <v>238</v>
      </c>
      <c r="G5" s="377" t="s">
        <v>239</v>
      </c>
      <c r="H5" s="376"/>
      <c r="I5" s="377" t="s">
        <v>238</v>
      </c>
      <c r="J5" s="377" t="s">
        <v>239</v>
      </c>
      <c r="K5" s="376"/>
      <c r="L5" s="377" t="s">
        <v>238</v>
      </c>
      <c r="M5" s="377" t="s">
        <v>239</v>
      </c>
      <c r="N5" s="376"/>
      <c r="O5" s="377" t="s">
        <v>238</v>
      </c>
      <c r="P5" s="377" t="s">
        <v>239</v>
      </c>
      <c r="Q5" s="376"/>
      <c r="R5" s="377" t="s">
        <v>240</v>
      </c>
      <c r="S5" s="377" t="s">
        <v>239</v>
      </c>
      <c r="T5" s="376"/>
      <c r="U5" s="377" t="s">
        <v>238</v>
      </c>
      <c r="V5" s="377" t="s">
        <v>241</v>
      </c>
      <c r="W5" s="376"/>
      <c r="X5" s="377" t="s">
        <v>240</v>
      </c>
      <c r="Y5" s="377" t="s">
        <v>239</v>
      </c>
      <c r="Z5" s="376"/>
      <c r="AA5" s="377" t="s">
        <v>238</v>
      </c>
      <c r="AB5" s="377" t="s">
        <v>239</v>
      </c>
      <c r="AC5" s="376"/>
      <c r="AD5" s="377" t="s">
        <v>240</v>
      </c>
      <c r="AE5" s="377" t="s">
        <v>239</v>
      </c>
      <c r="AF5" s="376"/>
      <c r="AG5" s="377" t="s">
        <v>238</v>
      </c>
      <c r="AH5" s="377" t="s">
        <v>239</v>
      </c>
      <c r="AI5" s="376"/>
      <c r="AJ5" s="377" t="s">
        <v>240</v>
      </c>
      <c r="AK5" s="377" t="s">
        <v>241</v>
      </c>
      <c r="AL5" s="376"/>
      <c r="AM5" s="377" t="s">
        <v>238</v>
      </c>
      <c r="AN5" s="377" t="s">
        <v>241</v>
      </c>
      <c r="AO5" s="376"/>
      <c r="AP5" s="377" t="s">
        <v>238</v>
      </c>
      <c r="AQ5" s="377" t="s">
        <v>239</v>
      </c>
      <c r="AR5" s="376"/>
      <c r="AS5" s="377" t="s">
        <v>238</v>
      </c>
      <c r="AT5" s="377" t="s">
        <v>241</v>
      </c>
      <c r="AU5" s="376"/>
      <c r="AV5" s="377" t="s">
        <v>238</v>
      </c>
      <c r="AW5" s="377" t="s">
        <v>239</v>
      </c>
      <c r="AX5" s="376"/>
      <c r="AY5" s="377" t="s">
        <v>238</v>
      </c>
      <c r="AZ5" s="377" t="s">
        <v>241</v>
      </c>
      <c r="BA5" s="376"/>
      <c r="BB5" s="377" t="s">
        <v>240</v>
      </c>
      <c r="BC5" s="377" t="s">
        <v>239</v>
      </c>
      <c r="BD5" s="376"/>
      <c r="BE5" s="377" t="s">
        <v>238</v>
      </c>
      <c r="BF5" s="377" t="s">
        <v>239</v>
      </c>
      <c r="BG5" s="376"/>
      <c r="BH5" s="377" t="s">
        <v>238</v>
      </c>
      <c r="BI5" s="378" t="s">
        <v>239</v>
      </c>
    </row>
    <row r="6" spans="1:61" s="24" customFormat="1" ht="24" customHeight="1">
      <c r="A6" s="379">
        <v>2013</v>
      </c>
      <c r="B6" s="392" t="s">
        <v>1</v>
      </c>
      <c r="C6" s="393" t="s">
        <v>1</v>
      </c>
      <c r="D6" s="393" t="s">
        <v>1</v>
      </c>
      <c r="E6" s="393" t="s">
        <v>1</v>
      </c>
      <c r="F6" s="393" t="s">
        <v>1</v>
      </c>
      <c r="G6" s="393" t="s">
        <v>1</v>
      </c>
      <c r="H6" s="393" t="s">
        <v>1</v>
      </c>
      <c r="I6" s="393" t="s">
        <v>1</v>
      </c>
      <c r="J6" s="393" t="s">
        <v>1</v>
      </c>
      <c r="K6" s="393" t="s">
        <v>1</v>
      </c>
      <c r="L6" s="393" t="s">
        <v>1</v>
      </c>
      <c r="M6" s="393" t="s">
        <v>242</v>
      </c>
      <c r="N6" s="393" t="s">
        <v>1</v>
      </c>
      <c r="O6" s="393" t="s">
        <v>242</v>
      </c>
      <c r="P6" s="393" t="s">
        <v>1</v>
      </c>
      <c r="Q6" s="393" t="s">
        <v>1</v>
      </c>
      <c r="R6" s="393" t="s">
        <v>1</v>
      </c>
      <c r="S6" s="393" t="s">
        <v>242</v>
      </c>
      <c r="T6" s="393" t="s">
        <v>1</v>
      </c>
      <c r="U6" s="393" t="s">
        <v>1</v>
      </c>
      <c r="V6" s="393" t="s">
        <v>1</v>
      </c>
      <c r="W6" s="393" t="s">
        <v>1</v>
      </c>
      <c r="X6" s="393" t="s">
        <v>1</v>
      </c>
      <c r="Y6" s="393" t="s">
        <v>1</v>
      </c>
      <c r="Z6" s="393" t="s">
        <v>1</v>
      </c>
      <c r="AA6" s="393" t="s">
        <v>1</v>
      </c>
      <c r="AB6" s="393" t="s">
        <v>242</v>
      </c>
      <c r="AC6" s="393" t="s">
        <v>242</v>
      </c>
      <c r="AD6" s="393" t="s">
        <v>1</v>
      </c>
      <c r="AE6" s="393" t="s">
        <v>1</v>
      </c>
      <c r="AF6" s="393" t="s">
        <v>242</v>
      </c>
      <c r="AG6" s="393" t="s">
        <v>1</v>
      </c>
      <c r="AH6" s="393" t="s">
        <v>1</v>
      </c>
      <c r="AI6" s="393" t="s">
        <v>1</v>
      </c>
      <c r="AJ6" s="393" t="s">
        <v>242</v>
      </c>
      <c r="AK6" s="393" t="s">
        <v>1</v>
      </c>
      <c r="AL6" s="393" t="s">
        <v>1</v>
      </c>
      <c r="AM6" s="393" t="s">
        <v>1</v>
      </c>
      <c r="AN6" s="393" t="s">
        <v>1</v>
      </c>
      <c r="AO6" s="393" t="s">
        <v>1</v>
      </c>
      <c r="AP6" s="393" t="s">
        <v>1</v>
      </c>
      <c r="AQ6" s="393" t="s">
        <v>242</v>
      </c>
      <c r="AR6" s="393" t="s">
        <v>1</v>
      </c>
      <c r="AS6" s="393" t="s">
        <v>242</v>
      </c>
      <c r="AT6" s="393" t="s">
        <v>242</v>
      </c>
      <c r="AU6" s="393" t="s">
        <v>242</v>
      </c>
      <c r="AV6" s="393" t="s">
        <v>1</v>
      </c>
      <c r="AW6" s="393" t="s">
        <v>1</v>
      </c>
      <c r="AX6" s="393" t="s">
        <v>1</v>
      </c>
      <c r="AY6" s="393" t="s">
        <v>1</v>
      </c>
      <c r="AZ6" s="393" t="s">
        <v>1</v>
      </c>
      <c r="BA6" s="393" t="s">
        <v>1</v>
      </c>
      <c r="BB6" s="393" t="s">
        <v>1</v>
      </c>
      <c r="BC6" s="393" t="s">
        <v>1</v>
      </c>
      <c r="BD6" s="393" t="s">
        <v>1</v>
      </c>
      <c r="BE6" s="393" t="s">
        <v>1</v>
      </c>
      <c r="BF6" s="393" t="s">
        <v>1</v>
      </c>
      <c r="BG6" s="393" t="s">
        <v>1</v>
      </c>
      <c r="BH6" s="393" t="s">
        <v>1</v>
      </c>
      <c r="BI6" s="394" t="s">
        <v>1</v>
      </c>
    </row>
    <row r="7" spans="1:61" s="24" customFormat="1" ht="24" customHeight="1">
      <c r="A7" s="380">
        <v>2014</v>
      </c>
      <c r="B7" s="395">
        <v>2018</v>
      </c>
      <c r="C7" s="396">
        <v>1153</v>
      </c>
      <c r="D7" s="396">
        <v>865</v>
      </c>
      <c r="E7" s="396">
        <v>49</v>
      </c>
      <c r="F7" s="396">
        <v>21</v>
      </c>
      <c r="G7" s="396">
        <v>28</v>
      </c>
      <c r="H7" s="396">
        <v>588</v>
      </c>
      <c r="I7" s="396">
        <v>381</v>
      </c>
      <c r="J7" s="396">
        <v>207</v>
      </c>
      <c r="K7" s="396">
        <v>6</v>
      </c>
      <c r="L7" s="396">
        <v>1</v>
      </c>
      <c r="M7" s="396">
        <v>5</v>
      </c>
      <c r="N7" s="396">
        <v>79</v>
      </c>
      <c r="O7" s="396">
        <v>42</v>
      </c>
      <c r="P7" s="396">
        <v>37</v>
      </c>
      <c r="Q7" s="396">
        <v>36</v>
      </c>
      <c r="R7" s="396">
        <v>17</v>
      </c>
      <c r="S7" s="396">
        <v>19</v>
      </c>
      <c r="T7" s="396">
        <v>77</v>
      </c>
      <c r="U7" s="396">
        <v>34</v>
      </c>
      <c r="V7" s="396">
        <v>43</v>
      </c>
      <c r="W7" s="396">
        <v>0</v>
      </c>
      <c r="X7" s="396">
        <v>0</v>
      </c>
      <c r="Y7" s="396">
        <v>0</v>
      </c>
      <c r="Z7" s="396">
        <v>0</v>
      </c>
      <c r="AA7" s="396">
        <v>0</v>
      </c>
      <c r="AB7" s="396">
        <v>0</v>
      </c>
      <c r="AC7" s="396">
        <v>528</v>
      </c>
      <c r="AD7" s="396">
        <v>258</v>
      </c>
      <c r="AE7" s="396">
        <v>270</v>
      </c>
      <c r="AF7" s="396">
        <v>221</v>
      </c>
      <c r="AG7" s="396">
        <v>127</v>
      </c>
      <c r="AH7" s="396">
        <v>94</v>
      </c>
      <c r="AI7" s="396">
        <v>99</v>
      </c>
      <c r="AJ7" s="396">
        <v>71</v>
      </c>
      <c r="AK7" s="396">
        <v>28</v>
      </c>
      <c r="AL7" s="396">
        <v>0</v>
      </c>
      <c r="AM7" s="396">
        <v>0</v>
      </c>
      <c r="AN7" s="396">
        <v>0</v>
      </c>
      <c r="AO7" s="396">
        <v>10</v>
      </c>
      <c r="AP7" s="396">
        <v>7</v>
      </c>
      <c r="AQ7" s="396">
        <v>3</v>
      </c>
      <c r="AR7" s="396">
        <v>38</v>
      </c>
      <c r="AS7" s="396">
        <v>17</v>
      </c>
      <c r="AT7" s="396">
        <v>21</v>
      </c>
      <c r="AU7" s="396">
        <v>1</v>
      </c>
      <c r="AV7" s="396">
        <v>0</v>
      </c>
      <c r="AW7" s="396">
        <v>1</v>
      </c>
      <c r="AX7" s="396">
        <v>10</v>
      </c>
      <c r="AY7" s="396">
        <v>9</v>
      </c>
      <c r="AZ7" s="396">
        <v>1</v>
      </c>
      <c r="BA7" s="396">
        <v>4</v>
      </c>
      <c r="BB7" s="396">
        <v>2</v>
      </c>
      <c r="BC7" s="396">
        <v>2</v>
      </c>
      <c r="BD7" s="396">
        <v>69</v>
      </c>
      <c r="BE7" s="396">
        <v>30</v>
      </c>
      <c r="BF7" s="396">
        <v>39</v>
      </c>
      <c r="BG7" s="396">
        <v>203</v>
      </c>
      <c r="BH7" s="396">
        <v>136</v>
      </c>
      <c r="BI7" s="397">
        <v>67</v>
      </c>
    </row>
    <row r="8" spans="1:61" s="24" customFormat="1" ht="24" customHeight="1">
      <c r="A8" s="380">
        <v>2015</v>
      </c>
      <c r="B8" s="398">
        <v>2100</v>
      </c>
      <c r="C8" s="399">
        <v>1141</v>
      </c>
      <c r="D8" s="399">
        <v>959</v>
      </c>
      <c r="E8" s="400">
        <v>58</v>
      </c>
      <c r="F8" s="401">
        <v>26</v>
      </c>
      <c r="G8" s="401">
        <v>32</v>
      </c>
      <c r="H8" s="400">
        <v>612</v>
      </c>
      <c r="I8" s="401">
        <v>364</v>
      </c>
      <c r="J8" s="401">
        <v>248</v>
      </c>
      <c r="K8" s="400">
        <v>3</v>
      </c>
      <c r="L8" s="401">
        <v>2</v>
      </c>
      <c r="M8" s="401">
        <v>1</v>
      </c>
      <c r="N8" s="400">
        <v>79</v>
      </c>
      <c r="O8" s="401">
        <v>41</v>
      </c>
      <c r="P8" s="401">
        <v>38</v>
      </c>
      <c r="Q8" s="400">
        <v>26</v>
      </c>
      <c r="R8" s="401">
        <v>12</v>
      </c>
      <c r="S8" s="401">
        <v>14</v>
      </c>
      <c r="T8" s="400">
        <v>67</v>
      </c>
      <c r="U8" s="401">
        <v>30</v>
      </c>
      <c r="V8" s="401">
        <v>37</v>
      </c>
      <c r="W8" s="400">
        <v>0</v>
      </c>
      <c r="X8" s="401">
        <v>0</v>
      </c>
      <c r="Y8" s="401">
        <v>0</v>
      </c>
      <c r="Z8" s="400">
        <v>0</v>
      </c>
      <c r="AA8" s="401">
        <v>0</v>
      </c>
      <c r="AB8" s="401">
        <v>0</v>
      </c>
      <c r="AC8" s="400">
        <v>574</v>
      </c>
      <c r="AD8" s="401">
        <v>285</v>
      </c>
      <c r="AE8" s="401">
        <v>289</v>
      </c>
      <c r="AF8" s="400">
        <v>206</v>
      </c>
      <c r="AG8" s="401">
        <v>108</v>
      </c>
      <c r="AH8" s="401">
        <v>98</v>
      </c>
      <c r="AI8" s="400">
        <v>92</v>
      </c>
      <c r="AJ8" s="401">
        <v>67</v>
      </c>
      <c r="AK8" s="401">
        <v>25</v>
      </c>
      <c r="AL8" s="400">
        <v>2</v>
      </c>
      <c r="AM8" s="401">
        <v>1</v>
      </c>
      <c r="AN8" s="401">
        <v>1</v>
      </c>
      <c r="AO8" s="400">
        <v>9</v>
      </c>
      <c r="AP8" s="401">
        <v>2</v>
      </c>
      <c r="AQ8" s="401">
        <v>7</v>
      </c>
      <c r="AR8" s="400">
        <v>41</v>
      </c>
      <c r="AS8" s="401">
        <v>13</v>
      </c>
      <c r="AT8" s="401">
        <v>28</v>
      </c>
      <c r="AU8" s="400">
        <v>0</v>
      </c>
      <c r="AV8" s="401">
        <v>0</v>
      </c>
      <c r="AW8" s="401">
        <v>0</v>
      </c>
      <c r="AX8" s="400">
        <v>16</v>
      </c>
      <c r="AY8" s="401">
        <v>10</v>
      </c>
      <c r="AZ8" s="401">
        <v>6</v>
      </c>
      <c r="BA8" s="400">
        <v>5</v>
      </c>
      <c r="BB8" s="401">
        <v>5</v>
      </c>
      <c r="BC8" s="401">
        <v>0</v>
      </c>
      <c r="BD8" s="400">
        <v>101</v>
      </c>
      <c r="BE8" s="401">
        <v>38</v>
      </c>
      <c r="BF8" s="401">
        <v>63</v>
      </c>
      <c r="BG8" s="400">
        <v>209</v>
      </c>
      <c r="BH8" s="401">
        <v>137</v>
      </c>
      <c r="BI8" s="402">
        <v>72</v>
      </c>
    </row>
    <row r="9" spans="1:61" s="24" customFormat="1" ht="24" customHeight="1">
      <c r="A9" s="380">
        <v>2016</v>
      </c>
      <c r="B9" s="381">
        <v>2236</v>
      </c>
      <c r="C9" s="382">
        <v>1230</v>
      </c>
      <c r="D9" s="382">
        <v>1006</v>
      </c>
      <c r="E9" s="383">
        <v>56</v>
      </c>
      <c r="F9" s="384">
        <v>30</v>
      </c>
      <c r="G9" s="384">
        <v>26</v>
      </c>
      <c r="H9" s="383">
        <v>646</v>
      </c>
      <c r="I9" s="384">
        <v>416</v>
      </c>
      <c r="J9" s="384">
        <v>230</v>
      </c>
      <c r="K9" s="383">
        <v>6</v>
      </c>
      <c r="L9" s="384">
        <v>2</v>
      </c>
      <c r="M9" s="384">
        <v>4</v>
      </c>
      <c r="N9" s="383">
        <v>111</v>
      </c>
      <c r="O9" s="384">
        <v>55</v>
      </c>
      <c r="P9" s="384">
        <v>56</v>
      </c>
      <c r="Q9" s="383">
        <v>26</v>
      </c>
      <c r="R9" s="384">
        <v>12</v>
      </c>
      <c r="S9" s="384">
        <v>14</v>
      </c>
      <c r="T9" s="383">
        <v>108</v>
      </c>
      <c r="U9" s="384">
        <v>45</v>
      </c>
      <c r="V9" s="384">
        <v>63</v>
      </c>
      <c r="W9" s="383">
        <v>0</v>
      </c>
      <c r="X9" s="384">
        <v>0</v>
      </c>
      <c r="Y9" s="384"/>
      <c r="Z9" s="383">
        <v>0</v>
      </c>
      <c r="AA9" s="384">
        <v>0</v>
      </c>
      <c r="AB9" s="384">
        <v>0</v>
      </c>
      <c r="AC9" s="383">
        <v>575</v>
      </c>
      <c r="AD9" s="384">
        <v>271</v>
      </c>
      <c r="AE9" s="384">
        <v>304</v>
      </c>
      <c r="AF9" s="383">
        <v>226</v>
      </c>
      <c r="AG9" s="384">
        <v>124</v>
      </c>
      <c r="AH9" s="384">
        <v>102</v>
      </c>
      <c r="AI9" s="383">
        <v>101</v>
      </c>
      <c r="AJ9" s="384">
        <v>61</v>
      </c>
      <c r="AK9" s="384">
        <v>40</v>
      </c>
      <c r="AL9" s="383">
        <v>7</v>
      </c>
      <c r="AM9" s="384">
        <v>3</v>
      </c>
      <c r="AN9" s="384">
        <v>4</v>
      </c>
      <c r="AO9" s="383">
        <v>11</v>
      </c>
      <c r="AP9" s="384">
        <v>2</v>
      </c>
      <c r="AQ9" s="384">
        <v>9</v>
      </c>
      <c r="AR9" s="383">
        <v>56</v>
      </c>
      <c r="AS9" s="384">
        <v>27</v>
      </c>
      <c r="AT9" s="384">
        <v>29</v>
      </c>
      <c r="AU9" s="383">
        <v>0</v>
      </c>
      <c r="AV9" s="384">
        <v>0</v>
      </c>
      <c r="AW9" s="384">
        <v>0</v>
      </c>
      <c r="AX9" s="383">
        <v>11</v>
      </c>
      <c r="AY9" s="384">
        <v>6</v>
      </c>
      <c r="AZ9" s="384">
        <v>5</v>
      </c>
      <c r="BA9" s="383">
        <v>4</v>
      </c>
      <c r="BB9" s="384">
        <v>1</v>
      </c>
      <c r="BC9" s="384">
        <v>3</v>
      </c>
      <c r="BD9" s="383">
        <v>76</v>
      </c>
      <c r="BE9" s="384">
        <v>26</v>
      </c>
      <c r="BF9" s="384">
        <v>50</v>
      </c>
      <c r="BG9" s="383">
        <v>216</v>
      </c>
      <c r="BH9" s="384">
        <v>149</v>
      </c>
      <c r="BI9" s="385">
        <v>67</v>
      </c>
    </row>
    <row r="10" spans="1:61" s="24" customFormat="1" ht="24" customHeight="1">
      <c r="A10" s="386">
        <v>2017</v>
      </c>
      <c r="B10" s="387">
        <v>2189</v>
      </c>
      <c r="C10" s="388">
        <v>1210</v>
      </c>
      <c r="D10" s="388">
        <v>979</v>
      </c>
      <c r="E10" s="389">
        <v>62</v>
      </c>
      <c r="F10" s="390">
        <v>26</v>
      </c>
      <c r="G10" s="390">
        <v>36</v>
      </c>
      <c r="H10" s="389">
        <v>630</v>
      </c>
      <c r="I10" s="390">
        <v>385</v>
      </c>
      <c r="J10" s="390">
        <v>245</v>
      </c>
      <c r="K10" s="389">
        <v>11</v>
      </c>
      <c r="L10" s="390">
        <v>6</v>
      </c>
      <c r="M10" s="390">
        <v>5</v>
      </c>
      <c r="N10" s="389">
        <v>95</v>
      </c>
      <c r="O10" s="390">
        <v>49</v>
      </c>
      <c r="P10" s="390">
        <v>46</v>
      </c>
      <c r="Q10" s="389">
        <v>20</v>
      </c>
      <c r="R10" s="390">
        <v>6</v>
      </c>
      <c r="S10" s="390">
        <v>14</v>
      </c>
      <c r="T10" s="389">
        <v>96</v>
      </c>
      <c r="U10" s="390">
        <v>43</v>
      </c>
      <c r="V10" s="390">
        <v>53</v>
      </c>
      <c r="W10" s="389"/>
      <c r="X10" s="390"/>
      <c r="Y10" s="390"/>
      <c r="Z10" s="389"/>
      <c r="AA10" s="390"/>
      <c r="AB10" s="390"/>
      <c r="AC10" s="389">
        <f>AD10+AE10</f>
        <v>522</v>
      </c>
      <c r="AD10" s="390">
        <v>262</v>
      </c>
      <c r="AE10" s="390">
        <v>260</v>
      </c>
      <c r="AF10" s="389">
        <v>233</v>
      </c>
      <c r="AG10" s="390">
        <v>142</v>
      </c>
      <c r="AH10" s="390">
        <v>91</v>
      </c>
      <c r="AI10" s="389">
        <v>116</v>
      </c>
      <c r="AJ10" s="390">
        <v>82</v>
      </c>
      <c r="AK10" s="390">
        <v>34</v>
      </c>
      <c r="AL10" s="389">
        <v>5</v>
      </c>
      <c r="AM10" s="390">
        <v>1</v>
      </c>
      <c r="AN10" s="390">
        <v>4</v>
      </c>
      <c r="AO10" s="389">
        <v>11</v>
      </c>
      <c r="AP10" s="390">
        <v>4</v>
      </c>
      <c r="AQ10" s="390">
        <v>7</v>
      </c>
      <c r="AR10" s="389">
        <v>60</v>
      </c>
      <c r="AS10" s="390">
        <v>28</v>
      </c>
      <c r="AT10" s="390">
        <v>32</v>
      </c>
      <c r="AU10" s="389">
        <v>0</v>
      </c>
      <c r="AV10" s="390">
        <v>0</v>
      </c>
      <c r="AW10" s="390">
        <v>0</v>
      </c>
      <c r="AX10" s="389">
        <v>10</v>
      </c>
      <c r="AY10" s="390">
        <v>7</v>
      </c>
      <c r="AZ10" s="390">
        <v>3</v>
      </c>
      <c r="BA10" s="389">
        <v>4</v>
      </c>
      <c r="BB10" s="390"/>
      <c r="BC10" s="390">
        <v>4</v>
      </c>
      <c r="BD10" s="389">
        <v>122</v>
      </c>
      <c r="BE10" s="390">
        <v>42</v>
      </c>
      <c r="BF10" s="390">
        <v>80</v>
      </c>
      <c r="BG10" s="389">
        <v>192</v>
      </c>
      <c r="BH10" s="390">
        <v>127</v>
      </c>
      <c r="BI10" s="391">
        <v>65</v>
      </c>
    </row>
    <row r="11" spans="1:61" s="24" customFormat="1" ht="24" customHeight="1">
      <c r="A11" s="371">
        <v>2018</v>
      </c>
      <c r="B11" s="366">
        <v>2222</v>
      </c>
      <c r="C11" s="367">
        <v>1231</v>
      </c>
      <c r="D11" s="367">
        <v>991</v>
      </c>
      <c r="E11" s="366">
        <v>63</v>
      </c>
      <c r="F11" s="368">
        <v>33</v>
      </c>
      <c r="G11" s="368">
        <v>30</v>
      </c>
      <c r="H11" s="366">
        <v>647</v>
      </c>
      <c r="I11" s="368">
        <v>409</v>
      </c>
      <c r="J11" s="368">
        <v>238</v>
      </c>
      <c r="K11" s="366">
        <v>3</v>
      </c>
      <c r="L11" s="368">
        <v>1</v>
      </c>
      <c r="M11" s="368">
        <v>2</v>
      </c>
      <c r="N11" s="366">
        <v>117</v>
      </c>
      <c r="O11" s="368">
        <v>65</v>
      </c>
      <c r="P11" s="368">
        <v>52</v>
      </c>
      <c r="Q11" s="366">
        <v>22</v>
      </c>
      <c r="R11" s="368">
        <v>11</v>
      </c>
      <c r="S11" s="368">
        <v>11</v>
      </c>
      <c r="T11" s="366">
        <v>126</v>
      </c>
      <c r="U11" s="368">
        <v>55</v>
      </c>
      <c r="V11" s="368">
        <v>71</v>
      </c>
      <c r="W11" s="366">
        <v>0</v>
      </c>
      <c r="X11" s="368">
        <v>0</v>
      </c>
      <c r="Y11" s="368">
        <v>0</v>
      </c>
      <c r="Z11" s="366">
        <v>0</v>
      </c>
      <c r="AA11" s="368">
        <v>0</v>
      </c>
      <c r="AB11" s="368">
        <v>0</v>
      </c>
      <c r="AC11" s="366">
        <v>519</v>
      </c>
      <c r="AD11" s="368">
        <v>226</v>
      </c>
      <c r="AE11" s="368">
        <v>293</v>
      </c>
      <c r="AF11" s="366">
        <v>245</v>
      </c>
      <c r="AG11" s="368">
        <v>142</v>
      </c>
      <c r="AH11" s="368">
        <v>103</v>
      </c>
      <c r="AI11" s="366">
        <v>86</v>
      </c>
      <c r="AJ11" s="368">
        <v>61</v>
      </c>
      <c r="AK11" s="368">
        <v>25</v>
      </c>
      <c r="AL11" s="366">
        <v>2</v>
      </c>
      <c r="AM11" s="368">
        <v>0</v>
      </c>
      <c r="AN11" s="368">
        <v>2</v>
      </c>
      <c r="AO11" s="366">
        <v>7</v>
      </c>
      <c r="AP11" s="368">
        <v>3</v>
      </c>
      <c r="AQ11" s="368">
        <v>4</v>
      </c>
      <c r="AR11" s="366">
        <v>47</v>
      </c>
      <c r="AS11" s="368">
        <v>22</v>
      </c>
      <c r="AT11" s="368">
        <v>25</v>
      </c>
      <c r="AU11" s="366">
        <v>0</v>
      </c>
      <c r="AV11" s="368">
        <v>0</v>
      </c>
      <c r="AW11" s="368">
        <v>0</v>
      </c>
      <c r="AX11" s="366">
        <v>10</v>
      </c>
      <c r="AY11" s="368">
        <v>7</v>
      </c>
      <c r="AZ11" s="368">
        <v>3</v>
      </c>
      <c r="BA11" s="366">
        <v>0</v>
      </c>
      <c r="BB11" s="368">
        <v>0</v>
      </c>
      <c r="BC11" s="368">
        <v>0</v>
      </c>
      <c r="BD11" s="366">
        <v>127</v>
      </c>
      <c r="BE11" s="368">
        <v>61</v>
      </c>
      <c r="BF11" s="368">
        <v>66</v>
      </c>
      <c r="BG11" s="366">
        <v>201</v>
      </c>
      <c r="BH11" s="368">
        <v>135</v>
      </c>
      <c r="BI11" s="372">
        <v>66</v>
      </c>
    </row>
    <row r="12" spans="1:61" s="375" customFormat="1" ht="24" customHeight="1" thickBot="1">
      <c r="A12" s="373" t="s">
        <v>244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4"/>
      <c r="Y12" s="374"/>
      <c r="Z12" s="374"/>
      <c r="AA12" s="374"/>
      <c r="AB12" s="374"/>
      <c r="AC12" s="374"/>
      <c r="AD12" s="374"/>
      <c r="AE12" s="374"/>
      <c r="AF12" s="374"/>
      <c r="AG12" s="374"/>
      <c r="AH12" s="374"/>
      <c r="AI12" s="374"/>
      <c r="AJ12" s="374"/>
      <c r="AK12" s="374"/>
      <c r="AL12" s="374"/>
      <c r="AM12" s="374"/>
      <c r="AN12" s="374"/>
      <c r="AO12" s="374"/>
      <c r="AP12" s="374"/>
      <c r="AQ12" s="374"/>
      <c r="AR12" s="374"/>
      <c r="AS12" s="374"/>
      <c r="AT12" s="374"/>
      <c r="AU12" s="374"/>
      <c r="AV12" s="374"/>
      <c r="AW12" s="374"/>
      <c r="AX12" s="374"/>
      <c r="AY12" s="374"/>
      <c r="AZ12" s="374"/>
      <c r="BA12" s="374"/>
      <c r="BB12" s="374"/>
      <c r="BC12" s="374"/>
      <c r="BD12" s="374"/>
      <c r="BE12" s="374"/>
      <c r="BF12" s="374"/>
      <c r="BG12" s="573" t="s">
        <v>243</v>
      </c>
      <c r="BH12" s="573"/>
      <c r="BI12" s="574"/>
    </row>
    <row r="13" spans="1:61" s="24" customFormat="1">
      <c r="A13" s="365"/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65"/>
      <c r="AI13" s="365"/>
      <c r="AJ13" s="365"/>
      <c r="AK13" s="365"/>
      <c r="AL13" s="365"/>
      <c r="AM13" s="365"/>
      <c r="AN13" s="365"/>
      <c r="AO13" s="365"/>
      <c r="AP13" s="365"/>
      <c r="AQ13" s="365"/>
      <c r="AR13" s="365"/>
      <c r="AS13" s="365"/>
      <c r="AT13" s="365"/>
      <c r="AU13" s="365"/>
      <c r="AV13" s="365"/>
      <c r="AW13" s="365"/>
      <c r="AX13" s="365"/>
      <c r="AY13" s="365"/>
      <c r="AZ13" s="365"/>
      <c r="BA13" s="365"/>
      <c r="BB13" s="365"/>
      <c r="BC13" s="365"/>
      <c r="BD13" s="365"/>
      <c r="BE13" s="365"/>
      <c r="BF13" s="365"/>
      <c r="BG13" s="365"/>
      <c r="BH13" s="365"/>
      <c r="BI13" s="365"/>
    </row>
  </sheetData>
  <mergeCells count="24">
    <mergeCell ref="A1:H1"/>
    <mergeCell ref="AX4:AZ4"/>
    <mergeCell ref="BA4:BC4"/>
    <mergeCell ref="BD4:BF4"/>
    <mergeCell ref="BG4:BI4"/>
    <mergeCell ref="AF4:AH4"/>
    <mergeCell ref="AI4:AK4"/>
    <mergeCell ref="AL4:AN4"/>
    <mergeCell ref="AO4:AQ4"/>
    <mergeCell ref="AR4:AT4"/>
    <mergeCell ref="AU4:AW4"/>
    <mergeCell ref="BF3:BI3"/>
    <mergeCell ref="BG12:BI12"/>
    <mergeCell ref="AC4:AE4"/>
    <mergeCell ref="A4:A5"/>
    <mergeCell ref="B4:D4"/>
    <mergeCell ref="E4:G4"/>
    <mergeCell ref="H4:J4"/>
    <mergeCell ref="K4:M4"/>
    <mergeCell ref="N4:P4"/>
    <mergeCell ref="Q4:S4"/>
    <mergeCell ref="T4:V4"/>
    <mergeCell ref="W4:Y4"/>
    <mergeCell ref="Z4:AB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목차</vt:lpstr>
      <vt:lpstr>Ⅲ-1. 인구추이</vt:lpstr>
      <vt:lpstr>Ⅲ-2. 동별 세대 및 인구(2018)</vt:lpstr>
      <vt:lpstr>Ⅲ-3. 연령(5세단위) 및 성별 인구</vt:lpstr>
      <vt:lpstr>Ⅲ-4. 인구동태</vt:lpstr>
      <vt:lpstr>Ⅲ-5. 인구이동</vt:lpstr>
      <vt:lpstr>Ⅲ-6. 외국인 국적별 현황</vt:lpstr>
      <vt:lpstr>Ⅲ-7. 외국인과의 혼인</vt:lpstr>
      <vt:lpstr>Ⅲ-8. 사망원인별 사망</vt:lpstr>
      <vt:lpstr>Ⅲ-9. 여성가구주 현황</vt:lpstr>
      <vt:lpstr>Ⅲ-10. 다문화 가구 및 가구원</vt:lpstr>
      <vt:lpstr>Ⅲ-11. 가구원수별 가구(일반가구)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통계1</dc:creator>
  <cp:lastModifiedBy>user</cp:lastModifiedBy>
  <dcterms:created xsi:type="dcterms:W3CDTF">2018-10-18T01:58:23Z</dcterms:created>
  <dcterms:modified xsi:type="dcterms:W3CDTF">2020-06-23T06:18:33Z</dcterms:modified>
</cp:coreProperties>
</file>