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19 통계연보(완료)\"/>
    </mc:Choice>
  </mc:AlternateContent>
  <bookViews>
    <workbookView xWindow="0" yWindow="0" windowWidth="21570" windowHeight="7680" tabRatio="861"/>
  </bookViews>
  <sheets>
    <sheet name="목차" sheetId="16" r:id="rId1"/>
    <sheet name="ⅩⅣ-1. 지방세 부담" sheetId="2" r:id="rId2"/>
    <sheet name="ⅩⅣ-2. 지방세 징수" sheetId="3" r:id="rId3"/>
    <sheet name="ⅩⅣ-3. 예산결산 총괄" sheetId="4" r:id="rId4"/>
    <sheet name="ⅩⅣ-4. 일반회계 세입예산 개요" sheetId="5" r:id="rId5"/>
    <sheet name="ⅩⅣ-5. 일반회계 세입결산" sheetId="6" r:id="rId6"/>
    <sheet name="ⅩⅣ-5-1.일반회계 세입결산" sheetId="7" r:id="rId7"/>
    <sheet name="ⅩⅣ-6. 일반회계 세출예산 개요" sheetId="8" r:id="rId8"/>
    <sheet name="ⅩⅣ-7. 일반회계 세출결산" sheetId="9" r:id="rId9"/>
    <sheet name="ⅩⅣ-7-1. 시군구별 일반회계 세출결산" sheetId="10" r:id="rId10"/>
    <sheet name="ⅩⅣ-8. 특별회계 예산개요" sheetId="11" r:id="rId11"/>
    <sheet name="ⅩⅣ-9. 특별회계 세입세출예산개요" sheetId="12" r:id="rId12"/>
    <sheet name="ⅩⅣ-10. 특별회계 예산결산" sheetId="13" r:id="rId13"/>
    <sheet name="ⅩⅣ-11. 지방재정자립지표" sheetId="15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6" l="1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14" i="6"/>
  <c r="F13" i="6"/>
  <c r="H13" i="6"/>
  <c r="B3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14" i="6"/>
  <c r="B13" i="6"/>
  <c r="D13" i="6"/>
  <c r="D23" i="6" l="1"/>
  <c r="H23" i="6"/>
  <c r="H16" i="6"/>
  <c r="D16" i="6"/>
  <c r="B10" i="7" l="1"/>
  <c r="G26" i="12" l="1"/>
  <c r="B26" i="12" s="1"/>
  <c r="G25" i="12"/>
  <c r="B25" i="12"/>
  <c r="G24" i="12"/>
  <c r="B24" i="12"/>
  <c r="G23" i="12"/>
  <c r="B23" i="12"/>
  <c r="G22" i="12"/>
  <c r="B22" i="12"/>
  <c r="G21" i="12"/>
  <c r="B21" i="12"/>
  <c r="G20" i="12"/>
  <c r="B20" i="12"/>
  <c r="G19" i="12"/>
  <c r="B19" i="12"/>
  <c r="N18" i="12"/>
  <c r="M18" i="12"/>
  <c r="L18" i="12"/>
  <c r="K18" i="12"/>
  <c r="J18" i="12"/>
  <c r="I18" i="12"/>
  <c r="H18" i="12"/>
  <c r="G17" i="12"/>
  <c r="B17" i="12" s="1"/>
  <c r="G16" i="12"/>
  <c r="B16" i="12" s="1"/>
  <c r="G15" i="12"/>
  <c r="B15" i="12" s="1"/>
  <c r="G14" i="12"/>
  <c r="B14" i="12" s="1"/>
  <c r="N13" i="12"/>
  <c r="N11" i="12" s="1"/>
  <c r="M13" i="12"/>
  <c r="L13" i="12"/>
  <c r="K13" i="12"/>
  <c r="J13" i="12"/>
  <c r="J11" i="12" s="1"/>
  <c r="I13" i="12"/>
  <c r="H13" i="12"/>
  <c r="H11" i="12" s="1"/>
  <c r="F13" i="12"/>
  <c r="E13" i="12"/>
  <c r="D13" i="12"/>
  <c r="C13" i="12"/>
  <c r="M11" i="12"/>
  <c r="K11" i="12"/>
  <c r="I11" i="12"/>
  <c r="B18" i="12" l="1"/>
  <c r="G18" i="12"/>
  <c r="B13" i="12"/>
  <c r="B11" i="12" s="1"/>
  <c r="G13" i="12"/>
  <c r="G11" i="12" s="1"/>
  <c r="F15" i="2" l="1"/>
  <c r="D15" i="2"/>
  <c r="C11" i="13" l="1"/>
  <c r="D11" i="13"/>
  <c r="E11" i="13"/>
  <c r="B11" i="13"/>
  <c r="B10" i="10" l="1"/>
  <c r="H12" i="9"/>
  <c r="D12" i="9"/>
  <c r="F72" i="9"/>
  <c r="B72" i="9"/>
  <c r="J72" i="9" s="1"/>
  <c r="G71" i="9"/>
  <c r="F71" i="9" s="1"/>
  <c r="C71" i="9"/>
  <c r="F70" i="9"/>
  <c r="B70" i="9"/>
  <c r="G69" i="9"/>
  <c r="F69" i="9" s="1"/>
  <c r="C69" i="9"/>
  <c r="B69" i="9"/>
  <c r="F68" i="9"/>
  <c r="B68" i="9"/>
  <c r="G67" i="9"/>
  <c r="F67" i="9" s="1"/>
  <c r="C67" i="9"/>
  <c r="B67" i="9"/>
  <c r="F66" i="9"/>
  <c r="B66" i="9"/>
  <c r="F65" i="9"/>
  <c r="J65" i="9" s="1"/>
  <c r="B65" i="9"/>
  <c r="F64" i="9"/>
  <c r="J64" i="9" s="1"/>
  <c r="B64" i="9"/>
  <c r="G63" i="9"/>
  <c r="F63" i="9" s="1"/>
  <c r="C63" i="9"/>
  <c r="B63" i="9"/>
  <c r="F62" i="9"/>
  <c r="B62" i="9"/>
  <c r="F61" i="9"/>
  <c r="B61" i="9"/>
  <c r="F60" i="9"/>
  <c r="B60" i="9"/>
  <c r="J60" i="9" s="1"/>
  <c r="G59" i="9"/>
  <c r="F59" i="9" s="1"/>
  <c r="C59" i="9"/>
  <c r="F58" i="9"/>
  <c r="B58" i="9"/>
  <c r="F57" i="9"/>
  <c r="B57" i="9"/>
  <c r="F56" i="9"/>
  <c r="B56" i="9"/>
  <c r="F55" i="9"/>
  <c r="B55" i="9"/>
  <c r="F54" i="9"/>
  <c r="B54" i="9"/>
  <c r="F53" i="9"/>
  <c r="B53" i="9"/>
  <c r="G52" i="9"/>
  <c r="F52" i="9" s="1"/>
  <c r="C52" i="9"/>
  <c r="B51" i="9"/>
  <c r="F50" i="9"/>
  <c r="B50" i="9"/>
  <c r="F49" i="9"/>
  <c r="J49" i="9" s="1"/>
  <c r="B49" i="9"/>
  <c r="G48" i="9"/>
  <c r="C48" i="9"/>
  <c r="F47" i="9"/>
  <c r="J47" i="9" s="1"/>
  <c r="B47" i="9"/>
  <c r="F46" i="9"/>
  <c r="J46" i="9" s="1"/>
  <c r="B46" i="9"/>
  <c r="G45" i="9"/>
  <c r="F45" i="9" s="1"/>
  <c r="C45" i="9"/>
  <c r="C37" i="9" s="1"/>
  <c r="B45" i="9"/>
  <c r="F44" i="9"/>
  <c r="B44" i="9"/>
  <c r="F43" i="9"/>
  <c r="B43" i="9"/>
  <c r="F42" i="9"/>
  <c r="B42" i="9"/>
  <c r="F41" i="9"/>
  <c r="B41" i="9"/>
  <c r="J41" i="9" s="1"/>
  <c r="F40" i="9"/>
  <c r="B40" i="9"/>
  <c r="F39" i="9"/>
  <c r="B39" i="9"/>
  <c r="F38" i="9"/>
  <c r="B38" i="9"/>
  <c r="B37" i="9" s="1"/>
  <c r="F36" i="9"/>
  <c r="J36" i="9" s="1"/>
  <c r="B36" i="9"/>
  <c r="F35" i="9"/>
  <c r="B35" i="9"/>
  <c r="F34" i="9"/>
  <c r="B34" i="9"/>
  <c r="F33" i="9"/>
  <c r="J33" i="9" s="1"/>
  <c r="B33" i="9"/>
  <c r="F32" i="9"/>
  <c r="J32" i="9" s="1"/>
  <c r="B32" i="9"/>
  <c r="G31" i="9"/>
  <c r="F31" i="9" s="1"/>
  <c r="C31" i="9"/>
  <c r="F30" i="9"/>
  <c r="B30" i="9"/>
  <c r="F29" i="9"/>
  <c r="B29" i="9"/>
  <c r="J29" i="9" s="1"/>
  <c r="F28" i="9"/>
  <c r="B28" i="9"/>
  <c r="B25" i="9" s="1"/>
  <c r="F27" i="9"/>
  <c r="J27" i="9" s="1"/>
  <c r="F26" i="9"/>
  <c r="J26" i="9" s="1"/>
  <c r="B26" i="9"/>
  <c r="G25" i="9"/>
  <c r="C25" i="9"/>
  <c r="F24" i="9"/>
  <c r="B24" i="9"/>
  <c r="F23" i="9"/>
  <c r="B23" i="9"/>
  <c r="J23" i="9" s="1"/>
  <c r="F22" i="9"/>
  <c r="B22" i="9"/>
  <c r="B21" i="9" s="1"/>
  <c r="G21" i="9"/>
  <c r="F21" i="9" s="1"/>
  <c r="C21" i="9"/>
  <c r="F20" i="9"/>
  <c r="F19" i="9" s="1"/>
  <c r="B20" i="9"/>
  <c r="B19" i="9" s="1"/>
  <c r="C19" i="9"/>
  <c r="F18" i="9"/>
  <c r="B18" i="9"/>
  <c r="F17" i="9"/>
  <c r="B17" i="9"/>
  <c r="F16" i="9"/>
  <c r="B16" i="9"/>
  <c r="J16" i="9" s="1"/>
  <c r="F15" i="9"/>
  <c r="B15" i="9"/>
  <c r="G14" i="9"/>
  <c r="F14" i="9"/>
  <c r="C14" i="9"/>
  <c r="C12" i="9" s="1"/>
  <c r="B12" i="9" s="1"/>
  <c r="J18" i="9" l="1"/>
  <c r="J22" i="9"/>
  <c r="J38" i="9"/>
  <c r="J42" i="9"/>
  <c r="J50" i="9"/>
  <c r="J58" i="9"/>
  <c r="J70" i="9"/>
  <c r="J20" i="9"/>
  <c r="G37" i="9"/>
  <c r="F37" i="9" s="1"/>
  <c r="J43" i="9"/>
  <c r="B59" i="9"/>
  <c r="J62" i="9"/>
  <c r="B71" i="9"/>
  <c r="E68" i="9"/>
  <c r="E63" i="9"/>
  <c r="E56" i="9"/>
  <c r="E45" i="9"/>
  <c r="E35" i="9"/>
  <c r="E27" i="9"/>
  <c r="E70" i="9"/>
  <c r="E64" i="9"/>
  <c r="E41" i="9"/>
  <c r="E18" i="9"/>
  <c r="E72" i="9"/>
  <c r="E58" i="9"/>
  <c r="E54" i="9"/>
  <c r="E33" i="9"/>
  <c r="E29" i="9"/>
  <c r="E22" i="9"/>
  <c r="E16" i="9"/>
  <c r="E62" i="9"/>
  <c r="E66" i="9"/>
  <c r="E60" i="9"/>
  <c r="E50" i="9"/>
  <c r="E43" i="9"/>
  <c r="E39" i="9"/>
  <c r="E26" i="9"/>
  <c r="E46" i="9"/>
  <c r="E32" i="9"/>
  <c r="E57" i="9"/>
  <c r="E69" i="9"/>
  <c r="E25" i="9"/>
  <c r="E30" i="9"/>
  <c r="E34" i="9"/>
  <c r="E59" i="9"/>
  <c r="E28" i="9"/>
  <c r="E53" i="9"/>
  <c r="E15" i="9"/>
  <c r="E21" i="9"/>
  <c r="E24" i="9"/>
  <c r="E38" i="9"/>
  <c r="E42" i="9"/>
  <c r="E47" i="9"/>
  <c r="E49" i="9"/>
  <c r="E65" i="9"/>
  <c r="E71" i="9"/>
  <c r="E36" i="9"/>
  <c r="E17" i="9"/>
  <c r="E40" i="9"/>
  <c r="E44" i="9"/>
  <c r="E67" i="9"/>
  <c r="J45" i="9"/>
  <c r="J63" i="9"/>
  <c r="J69" i="9"/>
  <c r="J59" i="9"/>
  <c r="J71" i="9"/>
  <c r="E55" i="9"/>
  <c r="E61" i="9"/>
  <c r="F48" i="9"/>
  <c r="B48" i="9"/>
  <c r="E48" i="9" s="1"/>
  <c r="B52" i="9"/>
  <c r="E52" i="9" s="1"/>
  <c r="J28" i="9"/>
  <c r="J34" i="9"/>
  <c r="J40" i="9"/>
  <c r="J44" i="9"/>
  <c r="F25" i="9"/>
  <c r="B31" i="9"/>
  <c r="E31" i="9" s="1"/>
  <c r="E37" i="9"/>
  <c r="J21" i="9"/>
  <c r="E23" i="9"/>
  <c r="G19" i="9"/>
  <c r="G12" i="9" s="1"/>
  <c r="F12" i="9" s="1"/>
  <c r="E19" i="9"/>
  <c r="E20" i="9"/>
  <c r="J15" i="9"/>
  <c r="B14" i="9"/>
  <c r="E14" i="9" s="1"/>
  <c r="I54" i="9" l="1"/>
  <c r="I24" i="9"/>
  <c r="I64" i="9"/>
  <c r="I47" i="9"/>
  <c r="I36" i="9"/>
  <c r="I59" i="9"/>
  <c r="I21" i="9"/>
  <c r="I68" i="9"/>
  <c r="I41" i="9"/>
  <c r="I61" i="9"/>
  <c r="I49" i="9"/>
  <c r="I38" i="9"/>
  <c r="I37" i="9"/>
  <c r="I35" i="9"/>
  <c r="I15" i="9"/>
  <c r="I23" i="9"/>
  <c r="I58" i="9"/>
  <c r="I66" i="9"/>
  <c r="I40" i="9"/>
  <c r="I28" i="9"/>
  <c r="I45" i="9"/>
  <c r="I69" i="9"/>
  <c r="I57" i="9"/>
  <c r="E12" i="9"/>
  <c r="I46" i="9"/>
  <c r="I70" i="9"/>
  <c r="I18" i="9"/>
  <c r="J51" i="9"/>
  <c r="I26" i="9"/>
  <c r="I29" i="9"/>
  <c r="I72" i="9"/>
  <c r="I19" i="9"/>
  <c r="I22" i="9"/>
  <c r="I32" i="9"/>
  <c r="I71" i="9"/>
  <c r="I67" i="9"/>
  <c r="I55" i="9"/>
  <c r="I39" i="9"/>
  <c r="I51" i="9"/>
  <c r="I16" i="9"/>
  <c r="I27" i="9"/>
  <c r="I52" i="9"/>
  <c r="I50" i="9"/>
  <c r="I33" i="9"/>
  <c r="J12" i="9"/>
  <c r="I17" i="9"/>
  <c r="I42" i="9"/>
  <c r="I30" i="9"/>
  <c r="I65" i="9"/>
  <c r="I53" i="9"/>
  <c r="I63" i="9"/>
  <c r="I34" i="9"/>
  <c r="I44" i="9"/>
  <c r="I20" i="9"/>
  <c r="I62" i="9"/>
  <c r="I43" i="9"/>
  <c r="I31" i="9"/>
  <c r="I56" i="9"/>
  <c r="I60" i="9"/>
  <c r="I48" i="9"/>
  <c r="J48" i="9"/>
  <c r="J52" i="9"/>
  <c r="J37" i="9"/>
  <c r="J25" i="9"/>
  <c r="I25" i="9"/>
  <c r="J31" i="9"/>
  <c r="J19" i="9"/>
  <c r="J14" i="9"/>
  <c r="I14" i="9" l="1"/>
  <c r="I12" i="9" s="1"/>
  <c r="M11" i="4" l="1"/>
  <c r="K11" i="4" s="1"/>
  <c r="L11" i="4"/>
  <c r="H11" i="4"/>
  <c r="E11" i="4"/>
  <c r="B11" i="4"/>
</calcChain>
</file>

<file path=xl/sharedStrings.xml><?xml version="1.0" encoding="utf-8"?>
<sst xmlns="http://schemas.openxmlformats.org/spreadsheetml/2006/main" count="463" uniqueCount="357">
  <si>
    <t>단위:천원</t>
  </si>
  <si>
    <t>2 0 1 3</t>
  </si>
  <si>
    <t>2 0 1 4</t>
  </si>
  <si>
    <t>자료: 세무과, 대구시 세정담당관실</t>
    <phoneticPr fontId="2" type="noConversion"/>
  </si>
  <si>
    <t xml:space="preserve">  주:1)자치구세포함</t>
    <phoneticPr fontId="2" type="noConversion"/>
  </si>
  <si>
    <t xml:space="preserve"> </t>
  </si>
  <si>
    <t xml:space="preserve">  주:예산현액은 전년 이월액 포함</t>
    <phoneticPr fontId="2" type="noConversion"/>
  </si>
  <si>
    <t>단위:백만원</t>
    <phoneticPr fontId="2" type="noConversion"/>
  </si>
  <si>
    <t>지 방 세   수  입</t>
  </si>
  <si>
    <t>세   외   수   입</t>
  </si>
  <si>
    <t xml:space="preserve"> (경상적세외수입)</t>
  </si>
  <si>
    <t xml:space="preserve">    재산임대수입</t>
  </si>
  <si>
    <t xml:space="preserve">    사용료수입</t>
  </si>
  <si>
    <t xml:space="preserve">    수수료수입</t>
  </si>
  <si>
    <t xml:space="preserve">    사업수입</t>
  </si>
  <si>
    <t xml:space="preserve">    징수교부금</t>
  </si>
  <si>
    <t xml:space="preserve">    이자수입</t>
  </si>
  <si>
    <t xml:space="preserve"> (임시적세외수입)</t>
  </si>
  <si>
    <t xml:space="preserve">    재산매각수입</t>
  </si>
  <si>
    <t xml:space="preserve">    부담금</t>
    <phoneticPr fontId="2" type="noConversion"/>
  </si>
  <si>
    <t xml:space="preserve">    잡수입</t>
  </si>
  <si>
    <t xml:space="preserve">    지난년도수입</t>
  </si>
  <si>
    <t>지  방  교  부  세</t>
  </si>
  <si>
    <t>조정교부금및재정보전금</t>
  </si>
  <si>
    <t>보      조      금</t>
  </si>
  <si>
    <t>보전수입등 및 내부거래</t>
  </si>
  <si>
    <t>자료: 기획조정실</t>
    <phoneticPr fontId="2" type="noConversion"/>
  </si>
  <si>
    <t>자료: 기획조정실,대구시 세정담당관실</t>
    <phoneticPr fontId="5" type="noConversion"/>
  </si>
  <si>
    <t xml:space="preserve">  주:최종 예산액임.</t>
    <phoneticPr fontId="2" type="noConversion"/>
  </si>
  <si>
    <t>연 별 및 과 목 별</t>
  </si>
  <si>
    <t>일반공공행정</t>
    <phoneticPr fontId="2" type="noConversion"/>
  </si>
  <si>
    <t xml:space="preserve">    입법 및 선거관리</t>
    <phoneticPr fontId="2" type="noConversion"/>
  </si>
  <si>
    <t xml:space="preserve">    지방행정·재정지원</t>
    <phoneticPr fontId="2" type="noConversion"/>
  </si>
  <si>
    <t xml:space="preserve">    재정·금융</t>
    <phoneticPr fontId="2" type="noConversion"/>
  </si>
  <si>
    <t xml:space="preserve">    일반행정</t>
    <phoneticPr fontId="2" type="noConversion"/>
  </si>
  <si>
    <t>공공질서 및 안전</t>
    <phoneticPr fontId="2" type="noConversion"/>
  </si>
  <si>
    <t xml:space="preserve">    재난방재·민방위</t>
    <phoneticPr fontId="2" type="noConversion"/>
  </si>
  <si>
    <t>교     육</t>
    <phoneticPr fontId="2" type="noConversion"/>
  </si>
  <si>
    <t xml:space="preserve">    유아 및 초등교육</t>
    <phoneticPr fontId="2" type="noConversion"/>
  </si>
  <si>
    <t xml:space="preserve">    평생·직업교육</t>
    <phoneticPr fontId="2" type="noConversion"/>
  </si>
  <si>
    <t xml:space="preserve">    고등교육</t>
    <phoneticPr fontId="2" type="noConversion"/>
  </si>
  <si>
    <t>문화 및 관광</t>
    <phoneticPr fontId="2" type="noConversion"/>
  </si>
  <si>
    <t xml:space="preserve">    문화예술</t>
    <phoneticPr fontId="2" type="noConversion"/>
  </si>
  <si>
    <t xml:space="preserve">    관    광</t>
    <phoneticPr fontId="2" type="noConversion"/>
  </si>
  <si>
    <t xml:space="preserve">    체    육</t>
    <phoneticPr fontId="2" type="noConversion"/>
  </si>
  <si>
    <t xml:space="preserve">    문 화 재</t>
    <phoneticPr fontId="2" type="noConversion"/>
  </si>
  <si>
    <t xml:space="preserve">    문화 및 관광일반</t>
    <phoneticPr fontId="2" type="noConversion"/>
  </si>
  <si>
    <t>환경보호</t>
    <phoneticPr fontId="2" type="noConversion"/>
  </si>
  <si>
    <t xml:space="preserve">    상하수도·수질</t>
    <phoneticPr fontId="2" type="noConversion"/>
  </si>
  <si>
    <t xml:space="preserve">    폐 기 물</t>
    <phoneticPr fontId="2" type="noConversion"/>
  </si>
  <si>
    <t xml:space="preserve">    대    기</t>
    <phoneticPr fontId="2" type="noConversion"/>
  </si>
  <si>
    <t xml:space="preserve">    자    연</t>
    <phoneticPr fontId="2" type="noConversion"/>
  </si>
  <si>
    <t xml:space="preserve">    환경보호일반</t>
    <phoneticPr fontId="2" type="noConversion"/>
  </si>
  <si>
    <t>사회복지</t>
    <phoneticPr fontId="2" type="noConversion"/>
  </si>
  <si>
    <t xml:space="preserve">    기초생활보장</t>
    <phoneticPr fontId="2" type="noConversion"/>
  </si>
  <si>
    <t xml:space="preserve">    취약계층지원</t>
    <phoneticPr fontId="2" type="noConversion"/>
  </si>
  <si>
    <t xml:space="preserve">    보육·가족 및 여성</t>
    <phoneticPr fontId="2" type="noConversion"/>
  </si>
  <si>
    <t xml:space="preserve">    노인·청소년</t>
    <phoneticPr fontId="2" type="noConversion"/>
  </si>
  <si>
    <t xml:space="preserve">    노    동</t>
    <phoneticPr fontId="2" type="noConversion"/>
  </si>
  <si>
    <t xml:space="preserve">    보    훈</t>
    <phoneticPr fontId="2" type="noConversion"/>
  </si>
  <si>
    <t xml:space="preserve">    사회복지일반</t>
    <phoneticPr fontId="2" type="noConversion"/>
  </si>
  <si>
    <t>보    건</t>
    <phoneticPr fontId="2" type="noConversion"/>
  </si>
  <si>
    <t xml:space="preserve">    보건의료</t>
    <phoneticPr fontId="2" type="noConversion"/>
  </si>
  <si>
    <t xml:space="preserve">    식품의약안전</t>
    <phoneticPr fontId="2" type="noConversion"/>
  </si>
  <si>
    <t>농림해양수산</t>
    <phoneticPr fontId="2" type="noConversion"/>
  </si>
  <si>
    <t xml:space="preserve">    농업·농촌</t>
    <phoneticPr fontId="2" type="noConversion"/>
  </si>
  <si>
    <t xml:space="preserve">    임업·산촌</t>
    <phoneticPr fontId="2" type="noConversion"/>
  </si>
  <si>
    <t xml:space="preserve">    해양수산·어촌</t>
    <phoneticPr fontId="2" type="noConversion"/>
  </si>
  <si>
    <t>산업·중소기업</t>
    <phoneticPr fontId="2" type="noConversion"/>
  </si>
  <si>
    <t xml:space="preserve">    산업금융지원</t>
    <phoneticPr fontId="2" type="noConversion"/>
  </si>
  <si>
    <t xml:space="preserve">    산업기술지원</t>
    <phoneticPr fontId="2" type="noConversion"/>
  </si>
  <si>
    <t xml:space="preserve">    무역 및 투자유치</t>
    <phoneticPr fontId="2" type="noConversion"/>
  </si>
  <si>
    <t xml:space="preserve">    산업진흥·고도화</t>
    <phoneticPr fontId="2" type="noConversion"/>
  </si>
  <si>
    <t xml:space="preserve">    에너지 및 자원개발</t>
    <phoneticPr fontId="2" type="noConversion"/>
  </si>
  <si>
    <t xml:space="preserve">    산업·중소기업일반</t>
    <phoneticPr fontId="2" type="noConversion"/>
  </si>
  <si>
    <t xml:space="preserve">수송 및 교통 </t>
    <phoneticPr fontId="2" type="noConversion"/>
  </si>
  <si>
    <t xml:space="preserve">    도    로</t>
    <phoneticPr fontId="2" type="noConversion"/>
  </si>
  <si>
    <t xml:space="preserve">    항공·공항</t>
    <phoneticPr fontId="2" type="noConversion"/>
  </si>
  <si>
    <t xml:space="preserve">    대중교통·물류등기타</t>
    <phoneticPr fontId="2" type="noConversion"/>
  </si>
  <si>
    <t>국토 및 지역개발</t>
    <phoneticPr fontId="2" type="noConversion"/>
  </si>
  <si>
    <t xml:space="preserve">    수 자 원</t>
    <phoneticPr fontId="2" type="noConversion"/>
  </si>
  <si>
    <t xml:space="preserve">    지역 및 도시</t>
    <phoneticPr fontId="2" type="noConversion"/>
  </si>
  <si>
    <t xml:space="preserve">    산업단지</t>
    <phoneticPr fontId="2" type="noConversion"/>
  </si>
  <si>
    <t>과학기술</t>
    <phoneticPr fontId="2" type="noConversion"/>
  </si>
  <si>
    <t xml:space="preserve">    과학기술지원</t>
    <phoneticPr fontId="2" type="noConversion"/>
  </si>
  <si>
    <t>예비비</t>
    <phoneticPr fontId="2" type="noConversion"/>
  </si>
  <si>
    <t xml:space="preserve">    예비비</t>
    <phoneticPr fontId="2" type="noConversion"/>
  </si>
  <si>
    <t>기    타</t>
    <phoneticPr fontId="2" type="noConversion"/>
  </si>
  <si>
    <t xml:space="preserve">    기    타</t>
    <phoneticPr fontId="2" type="noConversion"/>
  </si>
  <si>
    <t>수송 및 교통</t>
    <phoneticPr fontId="2" type="noConversion"/>
  </si>
  <si>
    <t xml:space="preserve">  주:최종예산액</t>
    <phoneticPr fontId="2" type="noConversion"/>
  </si>
  <si>
    <t>세 입 별</t>
    <phoneticPr fontId="2" type="noConversion"/>
  </si>
  <si>
    <t>세외수입</t>
    <phoneticPr fontId="2" type="noConversion"/>
  </si>
  <si>
    <t>보조금</t>
    <phoneticPr fontId="2" type="noConversion"/>
  </si>
  <si>
    <t>지방채및예치금회수</t>
    <phoneticPr fontId="2" type="noConversion"/>
  </si>
  <si>
    <t>보전수입등및내부거래</t>
    <phoneticPr fontId="2" type="noConversion"/>
  </si>
  <si>
    <t>세 출 별</t>
    <phoneticPr fontId="2" type="noConversion"/>
  </si>
  <si>
    <t>공공질서및안전</t>
    <phoneticPr fontId="2" type="noConversion"/>
  </si>
  <si>
    <t>산업 중소기업</t>
    <phoneticPr fontId="2" type="noConversion"/>
  </si>
  <si>
    <t>국토및지역개발</t>
    <phoneticPr fontId="2" type="noConversion"/>
  </si>
  <si>
    <t>연 별 및  
구 군 별</t>
    <phoneticPr fontId="2" type="noConversion"/>
  </si>
  <si>
    <t>자료:기획조정실,예산담당관실</t>
    <phoneticPr fontId="2" type="noConversion"/>
  </si>
  <si>
    <t xml:space="preserve">  주:1)재정자립도=자체수입(지방세+세외수입)/일반회계*100</t>
    <phoneticPr fontId="2" type="noConversion"/>
  </si>
  <si>
    <t xml:space="preserve">     2)재정자주도=자주재원(지방세+세외수입+지방교부세+조정교부금+재정보전금)/일반회계 예산액*100</t>
    <phoneticPr fontId="2" type="noConversion"/>
  </si>
  <si>
    <t xml:space="preserve">     3)기준재정수요충족도(재정력지수)=기준재정수입액/기준재정수요액*100←교부전 기준</t>
    <phoneticPr fontId="2" type="noConversion"/>
  </si>
  <si>
    <t>연  별
Yearly</t>
    <phoneticPr fontId="1" type="noConversion"/>
  </si>
  <si>
    <t>인구(외국인제외)
Population(excluding foreigners)</t>
    <phoneticPr fontId="1" type="noConversion"/>
  </si>
  <si>
    <t>1인당 부담액  (원)
Tax burden per capita(won)</t>
    <phoneticPr fontId="1" type="noConversion"/>
  </si>
  <si>
    <t>세대(외국인세대제외)
Households(Exclude foreign household)</t>
    <phoneticPr fontId="1" type="noConversion"/>
  </si>
  <si>
    <t>세대당 부담액  (원)
Tax burden per household(won)</t>
    <phoneticPr fontId="1" type="noConversion"/>
  </si>
  <si>
    <t>연  별
Yearly</t>
    <phoneticPr fontId="1" type="noConversion"/>
  </si>
  <si>
    <t>일    반
General accounts</t>
    <phoneticPr fontId="1" type="noConversion"/>
  </si>
  <si>
    <t>특    별
Special accounts</t>
    <phoneticPr fontId="1" type="noConversion"/>
  </si>
  <si>
    <t>일    반
General accounts</t>
    <phoneticPr fontId="1" type="noConversion"/>
  </si>
  <si>
    <t>특    별
Special accounts</t>
    <phoneticPr fontId="1" type="noConversion"/>
  </si>
  <si>
    <t>일    반
General accounts</t>
    <phoneticPr fontId="1" type="noConversion"/>
  </si>
  <si>
    <t>합  계
Total</t>
    <phoneticPr fontId="1" type="noConversion"/>
  </si>
  <si>
    <t xml:space="preserve">  5. 일반회계 세입결산 Settled Revenues of General Accounts</t>
    <phoneticPr fontId="2" type="noConversion"/>
  </si>
  <si>
    <t>예     산     현     액
Budget</t>
    <phoneticPr fontId="1" type="noConversion"/>
  </si>
  <si>
    <t>금                액
Amount</t>
    <phoneticPr fontId="1" type="noConversion"/>
  </si>
  <si>
    <t>시
Metropolitan city</t>
    <phoneticPr fontId="1" type="noConversion"/>
  </si>
  <si>
    <t>구·군
Gu.Gun</t>
    <phoneticPr fontId="1" type="noConversion"/>
  </si>
  <si>
    <t>결                       산
Settlement</t>
    <phoneticPr fontId="1" type="noConversion"/>
  </si>
  <si>
    <t>금                액
Amount</t>
    <phoneticPr fontId="1" type="noConversion"/>
  </si>
  <si>
    <t>시
Metropolitan city</t>
    <phoneticPr fontId="1" type="noConversion"/>
  </si>
  <si>
    <t>예산대결산비율(%)
Budget/settlementratio(%)</t>
    <phoneticPr fontId="1" type="noConversion"/>
  </si>
  <si>
    <t>지방세
Local tax</t>
    <phoneticPr fontId="1" type="noConversion"/>
  </si>
  <si>
    <t>세외수입
Non-rax revenue</t>
    <phoneticPr fontId="1" type="noConversion"/>
  </si>
  <si>
    <t>지방교부세
Local share tax</t>
    <phoneticPr fontId="1" type="noConversion"/>
  </si>
  <si>
    <t>조정교부금 및 재정보전금
Control grants</t>
    <phoneticPr fontId="2" type="noConversion"/>
  </si>
  <si>
    <t>보조금
Subsidies</t>
    <phoneticPr fontId="1" type="noConversion"/>
  </si>
  <si>
    <t>지방채
Local borrowing</t>
    <phoneticPr fontId="1" type="noConversion"/>
  </si>
  <si>
    <t>보전수입등 및 내부거래
Conservation revenues and internal transaction</t>
    <phoneticPr fontId="1" type="noConversion"/>
  </si>
  <si>
    <t>연  별
Yearly</t>
    <phoneticPr fontId="1" type="noConversion"/>
  </si>
  <si>
    <t>합     계
Total</t>
    <phoneticPr fontId="1" type="noConversion"/>
  </si>
  <si>
    <t>일반공공행정
General public administration</t>
    <phoneticPr fontId="1" type="noConversion"/>
  </si>
  <si>
    <t>공공질서 및 안전
Public order &amp; safety</t>
    <phoneticPr fontId="1" type="noConversion"/>
  </si>
  <si>
    <t>교  육
Education</t>
    <phoneticPr fontId="1" type="noConversion"/>
  </si>
  <si>
    <t>문화 및 관광 
Culture &amp; tourism</t>
    <phoneticPr fontId="1" type="noConversion"/>
  </si>
  <si>
    <t>환경보호
Protecction of environment</t>
    <phoneticPr fontId="1" type="noConversion"/>
  </si>
  <si>
    <t>사회복지
Social welfare</t>
    <phoneticPr fontId="1" type="noConversion"/>
  </si>
  <si>
    <t>보  건
Health</t>
    <phoneticPr fontId="1" type="noConversion"/>
  </si>
  <si>
    <t>농림해양수산
Agriculture,forestry,ocean,marine</t>
    <phoneticPr fontId="1" type="noConversion"/>
  </si>
  <si>
    <t>산업,중소기업
Industry, small and medium enterprises</t>
    <phoneticPr fontId="1" type="noConversion"/>
  </si>
  <si>
    <t>수송 및 교통
Transportation &amp; traffic</t>
    <phoneticPr fontId="1" type="noConversion"/>
  </si>
  <si>
    <t>국토 및 지역개발
Country,region development</t>
    <phoneticPr fontId="1" type="noConversion"/>
  </si>
  <si>
    <t>과학기술
Science technology</t>
    <phoneticPr fontId="1" type="noConversion"/>
  </si>
  <si>
    <t>예비비
Contingency</t>
    <phoneticPr fontId="1" type="noConversion"/>
  </si>
  <si>
    <t>기  타
Others</t>
    <phoneticPr fontId="1" type="noConversion"/>
  </si>
  <si>
    <t>예        산        현        액
Budget</t>
    <phoneticPr fontId="1" type="noConversion"/>
  </si>
  <si>
    <t>금            액
Amount</t>
    <phoneticPr fontId="1" type="noConversion"/>
  </si>
  <si>
    <t>시
Metropoiltan city</t>
    <phoneticPr fontId="1" type="noConversion"/>
  </si>
  <si>
    <t>구 ·군
Gu.Gun</t>
    <phoneticPr fontId="1" type="noConversion"/>
  </si>
  <si>
    <t>결                       산
Settlement</t>
    <phoneticPr fontId="1" type="noConversion"/>
  </si>
  <si>
    <t>시
Metropoiltan city</t>
    <phoneticPr fontId="1" type="noConversion"/>
  </si>
  <si>
    <t>예산대 결산비율 (%)
Budget/settlement ratio(%)</t>
    <phoneticPr fontId="1" type="noConversion"/>
  </si>
  <si>
    <t>연  별
Yearly</t>
    <phoneticPr fontId="2" type="noConversion"/>
  </si>
  <si>
    <t>연  별
Yearly</t>
    <phoneticPr fontId="2" type="noConversion"/>
  </si>
  <si>
    <t>합  계
Total</t>
    <phoneticPr fontId="5" type="noConversion"/>
  </si>
  <si>
    <t>일반공공행정
General public administration</t>
    <phoneticPr fontId="2" type="noConversion"/>
  </si>
  <si>
    <t>공공질서 및 안전
Public order &amp; safety</t>
    <phoneticPr fontId="2" type="noConversion"/>
  </si>
  <si>
    <t>교  육
Education</t>
    <phoneticPr fontId="2" type="noConversion"/>
  </si>
  <si>
    <t>문화 및 관광
Culture &amp; tourism</t>
    <phoneticPr fontId="2" type="noConversion"/>
  </si>
  <si>
    <t>환경보호
Protection of environment</t>
    <phoneticPr fontId="2" type="noConversion"/>
  </si>
  <si>
    <t>사회복지
Social walfare</t>
    <phoneticPr fontId="2" type="noConversion"/>
  </si>
  <si>
    <t>보  건
Health</t>
    <phoneticPr fontId="2" type="noConversion"/>
  </si>
  <si>
    <t>농림해양수산
Agriculture,forestry &amp; ocean, marine</t>
    <phoneticPr fontId="2" type="noConversion"/>
  </si>
  <si>
    <t>산업,중소기업
Industry,  small and medium enterprises</t>
    <phoneticPr fontId="2" type="noConversion"/>
  </si>
  <si>
    <t>수송 및 교통
Transport &amp; traffic</t>
    <phoneticPr fontId="2" type="noConversion"/>
  </si>
  <si>
    <t>국토 및 지역개발
Country,region development</t>
    <phoneticPr fontId="2" type="noConversion"/>
  </si>
  <si>
    <t>기  타
Others</t>
    <phoneticPr fontId="2" type="noConversion"/>
  </si>
  <si>
    <t>합   계
Total</t>
    <phoneticPr fontId="2" type="noConversion"/>
  </si>
  <si>
    <t>의료보험기금
Madicla care funds</t>
    <phoneticPr fontId="2" type="noConversion"/>
  </si>
  <si>
    <t>새마을 소득지원 사업비
Aid to saemaeul income</t>
    <phoneticPr fontId="2" type="noConversion"/>
  </si>
  <si>
    <t>주민소득지원 및 생활안정기금
Fund of stabilizing residents lives</t>
    <phoneticPr fontId="2" type="noConversion"/>
  </si>
  <si>
    <t>기반시설
Infra structure</t>
    <phoneticPr fontId="2" type="noConversion"/>
  </si>
  <si>
    <t>농공지구관리
Management of agricultural complex</t>
    <phoneticPr fontId="2" type="noConversion"/>
  </si>
  <si>
    <t>치수사업
Water control project</t>
    <phoneticPr fontId="2" type="noConversion"/>
  </si>
  <si>
    <t>경영사업
Manage ment business</t>
    <phoneticPr fontId="2" type="noConversion"/>
  </si>
  <si>
    <t>폐기물처리시설사업
Disposal facilities of waste matter</t>
    <phoneticPr fontId="2" type="noConversion"/>
  </si>
  <si>
    <t>사회보장
Social security</t>
    <phoneticPr fontId="2" type="noConversion"/>
  </si>
  <si>
    <t xml:space="preserve">  9. 특별회계 세입세출예산개요 Revenues and Settlement of Special Accounts</t>
    <phoneticPr fontId="2" type="noConversion"/>
  </si>
  <si>
    <t>합   계
Total</t>
    <phoneticPr fontId="2" type="noConversion"/>
  </si>
  <si>
    <t>공기업 특별회계
Special accounts of public enterprises</t>
    <phoneticPr fontId="2" type="noConversion"/>
  </si>
  <si>
    <t>상수도
Water work</t>
    <phoneticPr fontId="1" type="noConversion"/>
  </si>
  <si>
    <t>하수도
Sewerage</t>
    <phoneticPr fontId="2" type="noConversion"/>
  </si>
  <si>
    <t>지역개발기금
Regional development fund</t>
    <phoneticPr fontId="2" type="noConversion"/>
  </si>
  <si>
    <t>기 타 특 별 회 계
Other special accounts</t>
    <phoneticPr fontId="2" type="noConversion"/>
  </si>
  <si>
    <t>의료급여기금
Medical aid fund</t>
    <phoneticPr fontId="2" type="noConversion"/>
  </si>
  <si>
    <t>기반시설사업
Infra structure</t>
    <phoneticPr fontId="2" type="noConversion"/>
  </si>
  <si>
    <t>주민생활징원 및 생활안전기금
Fund of stabilzing residents lives</t>
    <phoneticPr fontId="2" type="noConversion"/>
  </si>
  <si>
    <t>주차장
Parking lot</t>
    <phoneticPr fontId="2" type="noConversion"/>
  </si>
  <si>
    <t>치수사업
Water control project</t>
    <phoneticPr fontId="2" type="noConversion"/>
  </si>
  <si>
    <t>소계
Sub-total</t>
    <phoneticPr fontId="1" type="noConversion"/>
  </si>
  <si>
    <t xml:space="preserve">  10. 특별회계 예산결산 Settled Budget of special Accounts</t>
    <phoneticPr fontId="2" type="noConversion"/>
  </si>
  <si>
    <t>회 계 수
Accounts</t>
    <phoneticPr fontId="1" type="noConversion"/>
  </si>
  <si>
    <t>예산현액
Budget</t>
    <phoneticPr fontId="1" type="noConversion"/>
  </si>
  <si>
    <t>세      입
Revenue</t>
    <phoneticPr fontId="1" type="noConversion"/>
  </si>
  <si>
    <t>세      출
Expenditure</t>
    <phoneticPr fontId="1" type="noConversion"/>
  </si>
  <si>
    <t>2 0 1 5</t>
  </si>
  <si>
    <t>2 0 1 6</t>
  </si>
  <si>
    <t>2 0 1 7</t>
  </si>
  <si>
    <t>2 0 1 8</t>
    <phoneticPr fontId="2" type="noConversion"/>
  </si>
  <si>
    <t>합   계
Total</t>
    <phoneticPr fontId="1" type="noConversion"/>
  </si>
  <si>
    <t>목    적   세
Objective Taxes</t>
    <phoneticPr fontId="2" type="noConversion"/>
  </si>
  <si>
    <t>구군세
Gu.Gun. Taxes</t>
    <phoneticPr fontId="2" type="noConversion"/>
  </si>
  <si>
    <t>광역시세
Matropolitan city taxes</t>
    <phoneticPr fontId="2" type="noConversion"/>
  </si>
  <si>
    <t>지방소득세
Local income</t>
    <phoneticPr fontId="2" type="noConversion"/>
  </si>
  <si>
    <t>주민세(종업원분)
 Resident(Pro Rata Employee)</t>
    <phoneticPr fontId="2" type="noConversion"/>
  </si>
  <si>
    <t>연  별
Yearly</t>
    <phoneticPr fontId="1" type="noConversion"/>
  </si>
  <si>
    <t>과년도수입
Revenue from previous year</t>
    <phoneticPr fontId="2" type="noConversion"/>
  </si>
  <si>
    <t>광역시세
Matropolitan city taxes</t>
    <phoneticPr fontId="1" type="noConversion"/>
  </si>
  <si>
    <t>취 득 세
Acquisition</t>
    <phoneticPr fontId="1" type="noConversion"/>
  </si>
  <si>
    <t>자동차세
Automobile</t>
    <phoneticPr fontId="2" type="noConversion"/>
  </si>
  <si>
    <t>지방소비세
Local consumption</t>
    <phoneticPr fontId="2" type="noConversion"/>
  </si>
  <si>
    <t>담배소비세
Tobaco consumption</t>
    <phoneticPr fontId="2" type="noConversion"/>
  </si>
  <si>
    <t>등록면허세
Registration license</t>
    <phoneticPr fontId="2" type="noConversion"/>
  </si>
  <si>
    <t>재산세
Property</t>
    <phoneticPr fontId="2" type="noConversion"/>
  </si>
  <si>
    <t>주민세(재산분)
 Resident(Pro Rata Property)</t>
    <phoneticPr fontId="2" type="noConversion"/>
  </si>
  <si>
    <t>지역자원시설세
Local resources Facilities</t>
    <phoneticPr fontId="2" type="noConversion"/>
  </si>
  <si>
    <t xml:space="preserve">      보전수입등 및 내부거래 </t>
    <phoneticPr fontId="5" type="noConversion"/>
  </si>
  <si>
    <t>지난년도
수  입</t>
    <phoneticPr fontId="5" type="noConversion"/>
  </si>
  <si>
    <t>2 0 1 8</t>
    <phoneticPr fontId="2" type="noConversion"/>
  </si>
  <si>
    <t xml:space="preserve">  주:1.2015년부터‘과징금 및 과태료’항목 추가 및 일부서식 변경
     2.최종예산액임</t>
    <phoneticPr fontId="2" type="noConversion"/>
  </si>
  <si>
    <t>합  계
Total</t>
    <phoneticPr fontId="5" type="noConversion"/>
  </si>
  <si>
    <t>지방세
 Local tax</t>
    <phoneticPr fontId="5" type="noConversion"/>
  </si>
  <si>
    <t xml:space="preserve">      세     외     수     입  Non-tax revenues</t>
    <phoneticPr fontId="5" type="noConversion"/>
  </si>
  <si>
    <t xml:space="preserve">        경   상    적    세    외    수    입Current non-tax revenues</t>
    <phoneticPr fontId="5" type="noConversion"/>
  </si>
  <si>
    <t>재산임대
수    입
Property rents</t>
    <phoneticPr fontId="5" type="noConversion"/>
  </si>
  <si>
    <t xml:space="preserve">사용료
수  입
rents
</t>
    <phoneticPr fontId="2" type="noConversion"/>
  </si>
  <si>
    <t>수수료
수  입
fees</t>
    <phoneticPr fontId="5" type="noConversion"/>
  </si>
  <si>
    <t>사업수입
Business product</t>
    <phoneticPr fontId="5" type="noConversion"/>
  </si>
  <si>
    <t>징수교부금
수     입
Collection grants</t>
    <phoneticPr fontId="5" type="noConversion"/>
  </si>
  <si>
    <t xml:space="preserve">이  자
수  입
Interest
</t>
    <phoneticPr fontId="5" type="noConversion"/>
  </si>
  <si>
    <t>재산매각
수    입
 Property disposal</t>
    <phoneticPr fontId="5" type="noConversion"/>
  </si>
  <si>
    <t>부 담 금
Allotment</t>
    <phoneticPr fontId="5" type="noConversion"/>
  </si>
  <si>
    <t>과징금및 
과태료등
Fines and penalties etc</t>
    <phoneticPr fontId="21" type="noConversion"/>
  </si>
  <si>
    <t>기타수입
Other income</t>
    <phoneticPr fontId="5" type="noConversion"/>
  </si>
  <si>
    <t xml:space="preserve">
지  방
교부세
local share tax
</t>
    <phoneticPr fontId="5" type="noConversion"/>
  </si>
  <si>
    <t xml:space="preserve">
지방채
Local borrowing
</t>
    <phoneticPr fontId="5" type="noConversion"/>
  </si>
  <si>
    <t xml:space="preserve">    보전수입 등Conservation revenues</t>
    <phoneticPr fontId="21" type="noConversion"/>
  </si>
  <si>
    <t xml:space="preserve">     내 부 거 래Internal transaction</t>
    <phoneticPr fontId="21" type="noConversion"/>
  </si>
  <si>
    <t>잉여금
net surplus</t>
    <phoneticPr fontId="5" type="noConversion"/>
  </si>
  <si>
    <t>전년도이월금
Carry over</t>
    <phoneticPr fontId="5" type="noConversion"/>
  </si>
  <si>
    <t>융자금
원금수입
Loan collection</t>
    <phoneticPr fontId="5" type="noConversion"/>
  </si>
  <si>
    <t>전 입 금
Transferred from</t>
    <phoneticPr fontId="5" type="noConversion"/>
  </si>
  <si>
    <t>예탁금 
및
예수금
Contribution</t>
    <phoneticPr fontId="5" type="noConversion"/>
  </si>
  <si>
    <t>구성비(%)
Percent
distribution(%)</t>
    <phoneticPr fontId="1" type="noConversion"/>
  </si>
  <si>
    <t>구성비(%)
Percent
distribution(%)</t>
    <phoneticPr fontId="1" type="noConversion"/>
  </si>
  <si>
    <t>계
 Total</t>
    <phoneticPr fontId="2" type="noConversion"/>
  </si>
  <si>
    <t>2 0 1 8</t>
    <phoneticPr fontId="2" type="noConversion"/>
  </si>
  <si>
    <t>2 0 1 8</t>
    <phoneticPr fontId="2" type="noConversion"/>
  </si>
  <si>
    <t>구성비(%)
Percent
distribution(%)</t>
    <phoneticPr fontId="1" type="noConversion"/>
  </si>
  <si>
    <t>2   0   1   5</t>
  </si>
  <si>
    <t>2   0   1   6</t>
  </si>
  <si>
    <t>2   0   1   7</t>
  </si>
  <si>
    <t>2   0   1   8</t>
    <phoneticPr fontId="2" type="noConversion"/>
  </si>
  <si>
    <t xml:space="preserve">과학기술
Science Technology
</t>
    <phoneticPr fontId="2" type="noConversion"/>
  </si>
  <si>
    <t>예비비
Contingency</t>
    <phoneticPr fontId="2" type="noConversion"/>
  </si>
  <si>
    <t xml:space="preserve">  8. 특별회계 예산개요  Budget of Special Accounts </t>
    <phoneticPr fontId="2" type="noConversion"/>
  </si>
  <si>
    <t>주차장 시설비
Parking  facilities</t>
    <phoneticPr fontId="2" type="noConversion"/>
  </si>
  <si>
    <t>2 0 1 8</t>
    <phoneticPr fontId="2" type="noConversion"/>
  </si>
  <si>
    <r>
      <t xml:space="preserve">     </t>
    </r>
    <r>
      <rPr>
        <sz val="11"/>
        <rFont val="맑은 고딕"/>
        <family val="3"/>
        <charset val="129"/>
        <scheme val="major"/>
      </rPr>
      <t xml:space="preserve">  임  시  적  세  외  수  입Temporary non-tax revenues</t>
    </r>
    <phoneticPr fontId="5" type="noConversion"/>
  </si>
  <si>
    <t>잡수입
Miscellaneous</t>
    <phoneticPr fontId="2" type="noConversion"/>
  </si>
  <si>
    <t xml:space="preserve">
레저세
Leisure 
</t>
    <phoneticPr fontId="2" type="noConversion"/>
  </si>
  <si>
    <t>주민세
Resident(Per Capita)</t>
    <phoneticPr fontId="2" type="noConversion"/>
  </si>
  <si>
    <t xml:space="preserve">지방교육세
 Local Education </t>
    <phoneticPr fontId="2" type="noConversion"/>
  </si>
  <si>
    <t xml:space="preserve">
보조금
Subsidies
</t>
    <phoneticPr fontId="5" type="noConversion"/>
  </si>
  <si>
    <t>단위 : 천원, 명, 세대</t>
    <phoneticPr fontId="1" type="noConversion"/>
  </si>
  <si>
    <t>Unit : 1,000 won, person, house</t>
  </si>
  <si>
    <r>
      <t>지  방  세</t>
    </r>
    <r>
      <rPr>
        <vertAlign val="superscript"/>
        <sz val="11"/>
        <rFont val="맑은 고딕"/>
        <family val="3"/>
        <charset val="129"/>
        <scheme val="major"/>
      </rPr>
      <t xml:space="preserve"> 1)
Local taxes</t>
    </r>
    <phoneticPr fontId="1" type="noConversion"/>
  </si>
  <si>
    <t>Unit : In Million Won</t>
  </si>
  <si>
    <t>광          역         시         세   Metropolitan city taxes</t>
    <phoneticPr fontId="1" type="noConversion"/>
  </si>
  <si>
    <t>광역시세  Matropolitan city taxes</t>
    <phoneticPr fontId="2" type="noConversion"/>
  </si>
  <si>
    <t>보          통          세
Ordinary taxes</t>
    <phoneticPr fontId="1" type="noConversion"/>
  </si>
  <si>
    <t>구세 District Tax</t>
    <phoneticPr fontId="2" type="noConversion"/>
  </si>
  <si>
    <t>구세 District Tax</t>
    <phoneticPr fontId="1" type="noConversion"/>
  </si>
  <si>
    <t>자료 : 징수과, 세무과, 대구시 세정담당관실</t>
    <phoneticPr fontId="2" type="noConversion"/>
  </si>
  <si>
    <t xml:space="preserve"> 예  산  현  액  Budget</t>
    <phoneticPr fontId="1" type="noConversion"/>
  </si>
  <si>
    <t>세        입  Revenue</t>
    <phoneticPr fontId="1" type="noConversion"/>
  </si>
  <si>
    <t>세        출  Expenditure</t>
    <phoneticPr fontId="1" type="noConversion"/>
  </si>
  <si>
    <t>잉        여  Surplus</t>
    <phoneticPr fontId="1" type="noConversion"/>
  </si>
  <si>
    <t>단위 : 천원</t>
    <phoneticPr fontId="1" type="noConversion"/>
  </si>
  <si>
    <t>Unit : 1,000 won</t>
  </si>
  <si>
    <t>자료 : 재무과, 대구시 회계계약심사과</t>
    <phoneticPr fontId="2" type="noConversion"/>
  </si>
  <si>
    <t>Unit : million won</t>
  </si>
  <si>
    <t>단위 : 백만원</t>
    <phoneticPr fontId="5" type="noConversion"/>
  </si>
  <si>
    <t xml:space="preserve">
조정교부금Control grants
</t>
    <phoneticPr fontId="1" type="noConversion"/>
  </si>
  <si>
    <t>자료 : 재무과</t>
    <phoneticPr fontId="5" type="noConversion"/>
  </si>
  <si>
    <t>단위 : %</t>
    <phoneticPr fontId="2" type="noConversion"/>
  </si>
  <si>
    <r>
      <t>재정자립도</t>
    </r>
    <r>
      <rPr>
        <vertAlign val="superscript"/>
        <sz val="11"/>
        <rFont val="맑은 고딕"/>
        <family val="3"/>
        <charset val="129"/>
        <scheme val="major"/>
      </rPr>
      <t>1)
Financial independence</t>
    </r>
    <phoneticPr fontId="2" type="noConversion"/>
  </si>
  <si>
    <r>
      <t>재정자주도</t>
    </r>
    <r>
      <rPr>
        <vertAlign val="superscript"/>
        <sz val="11"/>
        <rFont val="맑은 고딕"/>
        <family val="3"/>
        <charset val="129"/>
        <scheme val="major"/>
      </rPr>
      <t>2)
Financial autonomy</t>
    </r>
    <phoneticPr fontId="2" type="noConversion"/>
  </si>
  <si>
    <r>
      <t>기준재정 수요충족도 (재정력지수)</t>
    </r>
    <r>
      <rPr>
        <vertAlign val="superscript"/>
        <sz val="11"/>
        <rFont val="맑은 고딕"/>
        <family val="3"/>
        <charset val="129"/>
        <scheme val="major"/>
      </rPr>
      <t>3)
Financial ability indices</t>
    </r>
    <phoneticPr fontId="2" type="noConversion"/>
  </si>
  <si>
    <t>Unit : %</t>
  </si>
  <si>
    <t>Unit : In Million Won</t>
    <phoneticPr fontId="2" type="noConversion"/>
  </si>
  <si>
    <t>2   0   1   4</t>
    <phoneticPr fontId="1" type="noConversion"/>
  </si>
  <si>
    <t>2   0   1   3</t>
    <phoneticPr fontId="1" type="noConversion"/>
  </si>
  <si>
    <t>단위 : 백만원</t>
    <phoneticPr fontId="2" type="noConversion"/>
  </si>
  <si>
    <t>Unit : million won</t>
    <phoneticPr fontId="1" type="noConversion"/>
  </si>
  <si>
    <t>자료 : 재무과, 대구시 회계계약심사과</t>
  </si>
  <si>
    <t>자료 : 기획조정실</t>
    <phoneticPr fontId="5" type="noConversion"/>
  </si>
  <si>
    <t>단위 : 백만원</t>
    <phoneticPr fontId="5" type="noConversion"/>
  </si>
  <si>
    <t>단위 : 백만원</t>
    <phoneticPr fontId="2" type="noConversion"/>
  </si>
  <si>
    <t xml:space="preserve">  11. 지방재정자립지표 Local Finance Independence Indiccator</t>
    <phoneticPr fontId="2" type="noConversion"/>
  </si>
  <si>
    <t>자료 : 기획조정실, 대구시 예산담당관실</t>
    <phoneticPr fontId="2" type="noConversion"/>
  </si>
  <si>
    <t>지하수 관리</t>
    <phoneticPr fontId="2" type="noConversion"/>
  </si>
  <si>
    <t xml:space="preserve">  상  수  도</t>
    <phoneticPr fontId="2" type="noConversion"/>
  </si>
  <si>
    <t xml:space="preserve">  하  수  도</t>
    <phoneticPr fontId="2" type="noConversion"/>
  </si>
  <si>
    <t xml:space="preserve">  도시철도사업</t>
    <phoneticPr fontId="2" type="noConversion"/>
  </si>
  <si>
    <t xml:space="preserve">  교 통 사 업</t>
    <phoneticPr fontId="2" type="noConversion"/>
  </si>
  <si>
    <t xml:space="preserve">  의료급여기금</t>
    <phoneticPr fontId="2" type="noConversion"/>
  </si>
  <si>
    <t xml:space="preserve">  산업단지조성 및 관리사업</t>
    <phoneticPr fontId="2" type="noConversion"/>
  </si>
  <si>
    <t xml:space="preserve">  중소기업육성기금</t>
    <phoneticPr fontId="2" type="noConversion"/>
  </si>
  <si>
    <t xml:space="preserve">  광역교통시설</t>
    <phoneticPr fontId="2" type="noConversion"/>
  </si>
  <si>
    <t xml:space="preserve">  수질개선</t>
    <phoneticPr fontId="2" type="noConversion"/>
  </si>
  <si>
    <t xml:space="preserve">  기반시설</t>
    <phoneticPr fontId="2" type="noConversion"/>
  </si>
  <si>
    <t xml:space="preserve">  발전소 주변 지역 지원사업</t>
    <phoneticPr fontId="2" type="noConversion"/>
  </si>
  <si>
    <t xml:space="preserve">  경부고속철도변 정비사업</t>
    <phoneticPr fontId="2" type="noConversion"/>
  </si>
  <si>
    <t xml:space="preserve">  재정비촉진</t>
    <phoneticPr fontId="2" type="noConversion"/>
  </si>
  <si>
    <t xml:space="preserve">  주민생활안정자금</t>
    <phoneticPr fontId="2" type="noConversion"/>
  </si>
  <si>
    <t xml:space="preserve">  주차장</t>
    <phoneticPr fontId="2" type="noConversion"/>
  </si>
  <si>
    <t xml:space="preserve">  농공지구관리</t>
    <phoneticPr fontId="2" type="noConversion"/>
  </si>
  <si>
    <t xml:space="preserve">  치수사업</t>
    <phoneticPr fontId="2" type="noConversion"/>
  </si>
  <si>
    <t xml:space="preserve">  지하수관리</t>
    <phoneticPr fontId="2" type="noConversion"/>
  </si>
  <si>
    <t xml:space="preserve">  소방안전</t>
    <phoneticPr fontId="2" type="noConversion"/>
  </si>
  <si>
    <t xml:space="preserve">  산업단지재생</t>
    <phoneticPr fontId="2" type="noConversion"/>
  </si>
  <si>
    <t xml:space="preserve">  폐기물처리시설사업</t>
    <phoneticPr fontId="2" type="noConversion"/>
  </si>
  <si>
    <t>자료 : 재무과, 대구시 회계계약심사과</t>
    <phoneticPr fontId="2" type="noConversion"/>
  </si>
  <si>
    <t>교통사업
Traffic project</t>
    <phoneticPr fontId="1" type="noConversion"/>
  </si>
  <si>
    <t>지하수 관리</t>
    <phoneticPr fontId="2" type="noConversion"/>
  </si>
  <si>
    <t xml:space="preserve">  2. 지방세 징수 Collection of Local Taxes</t>
    <phoneticPr fontId="2" type="noConversion"/>
  </si>
  <si>
    <t xml:space="preserve">  1. 지방세 부담  Local Tax Burden</t>
    <phoneticPr fontId="2" type="noConversion"/>
  </si>
  <si>
    <t xml:space="preserve">  3. 예산결산 총괄  Summary of Budget and Settlement</t>
    <phoneticPr fontId="2" type="noConversion"/>
  </si>
  <si>
    <r>
      <t xml:space="preserve">  5-1</t>
    </r>
    <r>
      <rPr>
        <b/>
        <vertAlign val="superscript"/>
        <sz val="14"/>
        <rFont val="HY중고딕"/>
        <family val="1"/>
        <charset val="129"/>
      </rPr>
      <t xml:space="preserve"> </t>
    </r>
    <r>
      <rPr>
        <b/>
        <sz val="14"/>
        <rFont val="HY중고딕"/>
        <family val="1"/>
        <charset val="129"/>
      </rPr>
      <t xml:space="preserve">. 일반회계 세입결산 Settled Revenues of General Accounts </t>
    </r>
    <phoneticPr fontId="5" type="noConversion"/>
  </si>
  <si>
    <t xml:space="preserve">  6. 일반회계 세출예산 개요 Budget Expenditure of General Accounts</t>
    <phoneticPr fontId="2" type="noConversion"/>
  </si>
  <si>
    <t xml:space="preserve">  7. 일반회계 세출결산 Settled  Expenditure of General Accounts</t>
    <phoneticPr fontId="2" type="noConversion"/>
  </si>
  <si>
    <r>
      <t xml:space="preserve">  4. 일반회계 세입예산 개요</t>
    </r>
    <r>
      <rPr>
        <b/>
        <vertAlign val="superscript"/>
        <sz val="14"/>
        <rFont val="HY중고딕"/>
        <family val="1"/>
        <charset val="129"/>
      </rPr>
      <t>1)</t>
    </r>
    <r>
      <rPr>
        <b/>
        <sz val="14"/>
        <rFont val="HY중고딕"/>
        <family val="1"/>
        <charset val="129"/>
      </rPr>
      <t xml:space="preserve">  Budget Revenues of General Accounts</t>
    </r>
    <phoneticPr fontId="1" type="noConversion"/>
  </si>
  <si>
    <t xml:space="preserve">    과징금 및 과태료등</t>
    <phoneticPr fontId="1" type="noConversion"/>
  </si>
  <si>
    <t xml:space="preserve">    기타수입</t>
    <phoneticPr fontId="1" type="noConversion"/>
  </si>
  <si>
    <t xml:space="preserve">지      방      채 </t>
    <phoneticPr fontId="1" type="noConversion"/>
  </si>
  <si>
    <r>
      <rPr>
        <b/>
        <sz val="16"/>
        <rFont val="HY중고딕"/>
        <family val="1"/>
        <charset val="129"/>
      </rPr>
      <t xml:space="preserve">     </t>
    </r>
    <r>
      <rPr>
        <b/>
        <sz val="16"/>
        <rFont val="맑은 고딕"/>
        <family val="3"/>
        <charset val="129"/>
      </rPr>
      <t>Ⅹ</t>
    </r>
    <r>
      <rPr>
        <b/>
        <sz val="16"/>
        <rFont val="맑은 고딕"/>
        <family val="3"/>
        <charset val="129"/>
      </rPr>
      <t>Ⅳ</t>
    </r>
    <r>
      <rPr>
        <b/>
        <sz val="16"/>
        <rFont val="HY중고딕"/>
        <family val="1"/>
        <charset val="129"/>
      </rPr>
      <t>. 재정  Public Finance</t>
    </r>
    <phoneticPr fontId="2" type="noConversion"/>
  </si>
  <si>
    <r>
      <t xml:space="preserve">  7-1</t>
    </r>
    <r>
      <rPr>
        <b/>
        <vertAlign val="superscript"/>
        <sz val="14"/>
        <rFont val="HY중고딕"/>
        <family val="1"/>
        <charset val="129"/>
      </rPr>
      <t xml:space="preserve"> </t>
    </r>
    <r>
      <rPr>
        <b/>
        <sz val="14"/>
        <rFont val="HY중고딕"/>
        <family val="1"/>
        <charset val="129"/>
      </rPr>
      <t>. 구별 일반회계 세출결산 Settled  Expenditure of General Accounts by Gu</t>
    </r>
    <phoneticPr fontId="5" type="noConversion"/>
  </si>
  <si>
    <t xml:space="preserve">   1. 지방세 부담</t>
    <phoneticPr fontId="1" type="noConversion"/>
  </si>
  <si>
    <t xml:space="preserve">   2. 지방세 징수</t>
    <phoneticPr fontId="1" type="noConversion"/>
  </si>
  <si>
    <t xml:space="preserve">   3. 예산결산 총괄</t>
    <phoneticPr fontId="1" type="noConversion"/>
  </si>
  <si>
    <t xml:space="preserve">   4. 일반회계 세입예산 개요</t>
    <phoneticPr fontId="1" type="noConversion"/>
  </si>
  <si>
    <t xml:space="preserve">   5. 일반회계 세입결산</t>
    <phoneticPr fontId="1" type="noConversion"/>
  </si>
  <si>
    <t xml:space="preserve">     5-1. 일반회계 세입결산</t>
    <phoneticPr fontId="1" type="noConversion"/>
  </si>
  <si>
    <t xml:space="preserve">   6. 일반회계 세출예산 개요</t>
    <phoneticPr fontId="1" type="noConversion"/>
  </si>
  <si>
    <t xml:space="preserve">   7. 일반회계 세출결산</t>
    <phoneticPr fontId="1" type="noConversion"/>
  </si>
  <si>
    <t xml:space="preserve">     7-1. 구별 일반회계 세출결산</t>
    <phoneticPr fontId="1" type="noConversion"/>
  </si>
  <si>
    <t xml:space="preserve">   8. 특별회계 예산 개요</t>
    <phoneticPr fontId="1" type="noConversion"/>
  </si>
  <si>
    <t xml:space="preserve">   9. 특별회계 세입세출예산개요</t>
    <phoneticPr fontId="1" type="noConversion"/>
  </si>
  <si>
    <t xml:space="preserve">  10. 특별회계 예산결산  </t>
    <phoneticPr fontId="1" type="noConversion"/>
  </si>
  <si>
    <t xml:space="preserve">  11. 지방재정자립지표</t>
  </si>
  <si>
    <t>통계표로 이동</t>
  </si>
  <si>
    <t xml:space="preserve"> ⅩⅣ. 재      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</si>
</sst>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;\-#,##0;&quot; &quot;"/>
    <numFmt numFmtId="177" formatCode="#,##0;\-#,##0;&quot;-&quot;"/>
    <numFmt numFmtId="178" formatCode="#,##0_ "/>
    <numFmt numFmtId="179" formatCode="#,##0_ ;[Red]\-#,##0\ "/>
    <numFmt numFmtId="180" formatCode="#,##0.00_);[Red]\(#,##0.00\)"/>
    <numFmt numFmtId="181" formatCode="_-* #,##0.0_-;\-* #,##0.0_-;_-* &quot;-&quot;?_-;_-@_-"/>
    <numFmt numFmtId="182" formatCode="_-* #,##0.000_-;\-* #,##0.000_-;_-* &quot;-&quot;???_-;_-@_-"/>
    <numFmt numFmtId="183" formatCode="#,##0;\-#,##0;&quot;-&quot;;\ "/>
    <numFmt numFmtId="184" formatCode="#,##0.00;[Red]#,##0.00"/>
  </numFmts>
  <fonts count="4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name val="돋움"/>
      <family val="3"/>
      <charset val="129"/>
    </font>
    <font>
      <b/>
      <sz val="16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6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vertAlign val="superscript"/>
      <sz val="1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4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2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8"/>
      <name val="맑은 고딕"/>
      <family val="3"/>
      <charset val="129"/>
      <scheme val="major"/>
    </font>
    <font>
      <sz val="11"/>
      <color indexed="10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6"/>
      <name val="맑은 고딕"/>
      <family val="3"/>
      <charset val="129"/>
      <scheme val="major"/>
    </font>
    <font>
      <sz val="16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b/>
      <sz val="16"/>
      <name val="한양신명조,한컴돋움"/>
      <family val="3"/>
      <charset val="129"/>
    </font>
    <font>
      <b/>
      <sz val="16"/>
      <name val="HY중고딕"/>
      <family val="1"/>
      <charset val="129"/>
    </font>
    <font>
      <b/>
      <sz val="14"/>
      <name val="HY중고딕"/>
      <family val="1"/>
      <charset val="129"/>
    </font>
    <font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b/>
      <vertAlign val="superscript"/>
      <sz val="14"/>
      <name val="HY중고딕"/>
      <family val="1"/>
      <charset val="129"/>
    </font>
    <font>
      <sz val="11"/>
      <color indexed="8"/>
      <name val="맑은 고딕"/>
      <family val="3"/>
      <charset val="129"/>
      <scheme val="minor"/>
    </font>
    <font>
      <sz val="10"/>
      <name val="HY중고딕"/>
      <family val="1"/>
      <charset val="129"/>
    </font>
    <font>
      <b/>
      <sz val="11"/>
      <name val="맑은 고딕"/>
      <family val="3"/>
      <charset val="129"/>
      <scheme val="minor"/>
    </font>
    <font>
      <b/>
      <sz val="16"/>
      <name val="맑은 고딕"/>
      <family val="3"/>
      <charset val="129"/>
    </font>
    <font>
      <b/>
      <sz val="11"/>
      <color indexed="16"/>
      <name val="바탕체"/>
      <family val="1"/>
      <charset val="129"/>
    </font>
    <font>
      <u/>
      <sz val="11"/>
      <color theme="10"/>
      <name val="맑은 고딕"/>
      <family val="2"/>
      <charset val="129"/>
      <scheme val="minor"/>
    </font>
    <font>
      <b/>
      <sz val="11"/>
      <color indexed="16"/>
      <name val="맑은 고딕"/>
      <family val="3"/>
      <charset val="129"/>
      <scheme val="major"/>
    </font>
    <font>
      <b/>
      <sz val="24"/>
      <color indexed="58"/>
      <name val="휴먼옛체"/>
      <family val="1"/>
      <charset val="129"/>
    </font>
    <font>
      <b/>
      <sz val="24"/>
      <color indexed="16"/>
      <name val="바탕체"/>
      <family val="1"/>
      <charset val="129"/>
    </font>
    <font>
      <b/>
      <sz val="18"/>
      <color indexed="16"/>
      <name val="바탕체"/>
      <family val="1"/>
      <charset val="129"/>
    </font>
    <font>
      <b/>
      <u/>
      <sz val="11"/>
      <color theme="1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DDC6"/>
        <bgColor indexed="64"/>
      </patternFill>
    </fill>
  </fills>
  <borders count="10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 tint="-0.24994659260841701"/>
      </right>
      <top style="hair">
        <color indexed="64"/>
      </top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 tint="-0.24994659260841701"/>
      </right>
      <top style="hair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4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0" fontId="4" fillId="0" borderId="0"/>
    <xf numFmtId="0" fontId="4" fillId="0" borderId="0"/>
    <xf numFmtId="42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/>
    <xf numFmtId="41" fontId="28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/>
    <xf numFmtId="0" fontId="4" fillId="0" borderId="0"/>
    <xf numFmtId="0" fontId="40" fillId="0" borderId="0" applyNumberFormat="0" applyFill="0" applyBorder="0" applyAlignment="0" applyProtection="0">
      <alignment vertical="center"/>
    </xf>
  </cellStyleXfs>
  <cellXfs count="558">
    <xf numFmtId="0" fontId="0" fillId="0" borderId="0" xfId="0">
      <alignment vertical="center"/>
    </xf>
    <xf numFmtId="0" fontId="8" fillId="0" borderId="0" xfId="0" applyFont="1">
      <alignment vertical="center"/>
    </xf>
    <xf numFmtId="0" fontId="10" fillId="2" borderId="0" xfId="0" applyFont="1" applyFill="1" applyAlignment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/>
    </xf>
    <xf numFmtId="41" fontId="10" fillId="4" borderId="15" xfId="0" applyNumberFormat="1" applyFont="1" applyFill="1" applyBorder="1" applyAlignment="1">
      <alignment vertical="center"/>
    </xf>
    <xf numFmtId="41" fontId="10" fillId="4" borderId="16" xfId="0" applyNumberFormat="1" applyFont="1" applyFill="1" applyBorder="1" applyAlignment="1">
      <alignment vertical="center"/>
    </xf>
    <xf numFmtId="41" fontId="10" fillId="4" borderId="18" xfId="0" applyNumberFormat="1" applyFont="1" applyFill="1" applyBorder="1" applyAlignment="1">
      <alignment vertical="center"/>
    </xf>
    <xf numFmtId="41" fontId="10" fillId="4" borderId="19" xfId="0" applyNumberFormat="1" applyFont="1" applyFill="1" applyBorder="1" applyAlignment="1">
      <alignment vertical="center"/>
    </xf>
    <xf numFmtId="41" fontId="10" fillId="4" borderId="18" xfId="0" applyNumberFormat="1" applyFont="1" applyFill="1" applyBorder="1">
      <alignment vertical="center"/>
    </xf>
    <xf numFmtId="41" fontId="10" fillId="4" borderId="19" xfId="0" applyNumberFormat="1" applyFont="1" applyFill="1" applyBorder="1">
      <alignment vertical="center"/>
    </xf>
    <xf numFmtId="41" fontId="8" fillId="4" borderId="18" xfId="1" applyNumberFormat="1" applyFont="1" applyFill="1" applyBorder="1" applyAlignment="1">
      <alignment vertical="center"/>
    </xf>
    <xf numFmtId="41" fontId="8" fillId="4" borderId="19" xfId="1" applyNumberFormat="1" applyFont="1" applyFill="1" applyBorder="1" applyAlignment="1">
      <alignment vertical="center"/>
    </xf>
    <xf numFmtId="41" fontId="8" fillId="4" borderId="19" xfId="1" applyNumberFormat="1" applyFont="1" applyFill="1" applyBorder="1" applyAlignment="1">
      <alignment horizontal="right" vertical="center"/>
    </xf>
    <xf numFmtId="41" fontId="8" fillId="4" borderId="21" xfId="1" applyNumberFormat="1" applyFont="1" applyFill="1" applyBorder="1" applyAlignment="1">
      <alignment vertical="center"/>
    </xf>
    <xf numFmtId="41" fontId="8" fillId="4" borderId="22" xfId="1" applyNumberFormat="1" applyFont="1" applyFill="1" applyBorder="1" applyAlignment="1">
      <alignment vertical="center"/>
    </xf>
    <xf numFmtId="41" fontId="8" fillId="4" borderId="22" xfId="1" applyNumberFormat="1" applyFont="1" applyFill="1" applyBorder="1" applyAlignment="1">
      <alignment horizontal="right" vertical="center"/>
    </xf>
    <xf numFmtId="176" fontId="10" fillId="4" borderId="0" xfId="0" applyNumberFormat="1" applyFont="1" applyFill="1" applyBorder="1" applyAlignment="1">
      <alignment vertical="center"/>
    </xf>
    <xf numFmtId="0" fontId="19" fillId="4" borderId="0" xfId="0" applyFont="1" applyFill="1" applyAlignment="1">
      <alignment horizontal="left" vertical="center"/>
    </xf>
    <xf numFmtId="0" fontId="15" fillId="4" borderId="3" xfId="0" applyFont="1" applyFill="1" applyBorder="1" applyAlignment="1">
      <alignment horizontal="center" vertical="center" wrapText="1"/>
    </xf>
    <xf numFmtId="0" fontId="8" fillId="4" borderId="0" xfId="0" applyFont="1" applyFill="1">
      <alignment vertical="center"/>
    </xf>
    <xf numFmtId="0" fontId="13" fillId="4" borderId="0" xfId="0" applyFont="1" applyFill="1" applyAlignment="1">
      <alignment vertical="center"/>
    </xf>
    <xf numFmtId="178" fontId="10" fillId="4" borderId="0" xfId="0" applyNumberFormat="1" applyFont="1" applyFill="1" applyAlignment="1">
      <alignment vertical="center"/>
    </xf>
    <xf numFmtId="0" fontId="20" fillId="4" borderId="0" xfId="0" applyFont="1" applyFill="1" applyAlignment="1">
      <alignment vertical="center"/>
    </xf>
    <xf numFmtId="0" fontId="20" fillId="4" borderId="0" xfId="0" applyFont="1" applyFill="1" applyAlignment="1">
      <alignment horizontal="left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vertical="center"/>
    </xf>
    <xf numFmtId="0" fontId="10" fillId="4" borderId="7" xfId="0" applyFont="1" applyFill="1" applyBorder="1" applyAlignment="1">
      <alignment horizontal="center" vertical="center"/>
    </xf>
    <xf numFmtId="0" fontId="6" fillId="4" borderId="0" xfId="0" applyFont="1" applyFill="1">
      <alignment vertical="center"/>
    </xf>
    <xf numFmtId="0" fontId="16" fillId="4" borderId="0" xfId="0" applyFont="1" applyFill="1" applyAlignment="1">
      <alignment horizontal="left" vertical="center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left" vertical="center"/>
    </xf>
    <xf numFmtId="0" fontId="18" fillId="4" borderId="0" xfId="0" applyFont="1" applyFill="1" applyAlignment="1">
      <alignment vertical="center"/>
    </xf>
    <xf numFmtId="41" fontId="17" fillId="4" borderId="15" xfId="0" applyNumberFormat="1" applyFont="1" applyFill="1" applyBorder="1" applyAlignment="1">
      <alignment horizontal="center" vertical="center"/>
    </xf>
    <xf numFmtId="41" fontId="17" fillId="4" borderId="16" xfId="0" applyNumberFormat="1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41" fontId="17" fillId="4" borderId="18" xfId="0" applyNumberFormat="1" applyFont="1" applyFill="1" applyBorder="1" applyAlignment="1">
      <alignment horizontal="center" vertical="center"/>
    </xf>
    <xf numFmtId="41" fontId="17" fillId="4" borderId="19" xfId="0" applyNumberFormat="1" applyFont="1" applyFill="1" applyBorder="1" applyAlignment="1">
      <alignment horizontal="center" vertical="center"/>
    </xf>
    <xf numFmtId="41" fontId="17" fillId="4" borderId="18" xfId="4" applyNumberFormat="1" applyFont="1" applyFill="1" applyBorder="1" applyAlignment="1">
      <alignment vertical="center"/>
    </xf>
    <xf numFmtId="41" fontId="17" fillId="4" borderId="19" xfId="5" applyNumberFormat="1" applyFont="1" applyFill="1" applyBorder="1" applyAlignment="1">
      <alignment vertical="center"/>
    </xf>
    <xf numFmtId="177" fontId="18" fillId="4" borderId="0" xfId="0" applyNumberFormat="1" applyFont="1" applyFill="1" applyBorder="1" applyAlignment="1">
      <alignment vertical="center"/>
    </xf>
    <xf numFmtId="41" fontId="17" fillId="4" borderId="21" xfId="4" applyNumberFormat="1" applyFont="1" applyFill="1" applyBorder="1" applyAlignment="1">
      <alignment vertical="center"/>
    </xf>
    <xf numFmtId="41" fontId="17" fillId="4" borderId="22" xfId="5" applyNumberFormat="1" applyFont="1" applyFill="1" applyBorder="1" applyAlignment="1">
      <alignment vertical="center"/>
    </xf>
    <xf numFmtId="177" fontId="18" fillId="4" borderId="0" xfId="0" applyNumberFormat="1" applyFont="1" applyFill="1" applyAlignment="1">
      <alignment vertical="center"/>
    </xf>
    <xf numFmtId="177" fontId="17" fillId="4" borderId="0" xfId="0" applyNumberFormat="1" applyFont="1" applyFill="1" applyAlignment="1">
      <alignment vertical="center"/>
    </xf>
    <xf numFmtId="41" fontId="10" fillId="2" borderId="16" xfId="0" applyNumberFormat="1" applyFont="1" applyFill="1" applyBorder="1" applyAlignment="1">
      <alignment horizontal="center" vertical="center"/>
    </xf>
    <xf numFmtId="41" fontId="10" fillId="2" borderId="19" xfId="0" applyNumberFormat="1" applyFont="1" applyFill="1" applyBorder="1" applyAlignment="1">
      <alignment horizontal="center" vertical="center"/>
    </xf>
    <xf numFmtId="41" fontId="10" fillId="2" borderId="22" xfId="0" applyNumberFormat="1" applyFont="1" applyFill="1" applyBorder="1" applyAlignment="1">
      <alignment horizontal="center" vertical="center"/>
    </xf>
    <xf numFmtId="0" fontId="9" fillId="4" borderId="0" xfId="0" applyNumberFormat="1" applyFont="1" applyFill="1" applyAlignment="1">
      <alignment vertical="center"/>
    </xf>
    <xf numFmtId="0" fontId="22" fillId="4" borderId="0" xfId="0" applyNumberFormat="1" applyFont="1" applyFill="1" applyAlignment="1">
      <alignment vertical="center"/>
    </xf>
    <xf numFmtId="43" fontId="10" fillId="4" borderId="0" xfId="0" applyNumberFormat="1" applyFont="1" applyFill="1" applyAlignment="1">
      <alignment vertical="center"/>
    </xf>
    <xf numFmtId="41" fontId="10" fillId="4" borderId="15" xfId="0" applyNumberFormat="1" applyFont="1" applyFill="1" applyBorder="1" applyAlignment="1">
      <alignment horizontal="center" vertical="center"/>
    </xf>
    <xf numFmtId="41" fontId="10" fillId="4" borderId="16" xfId="0" applyNumberFormat="1" applyFont="1" applyFill="1" applyBorder="1" applyAlignment="1">
      <alignment horizontal="center" vertical="center"/>
    </xf>
    <xf numFmtId="41" fontId="10" fillId="4" borderId="18" xfId="0" applyNumberFormat="1" applyFont="1" applyFill="1" applyBorder="1" applyAlignment="1">
      <alignment horizontal="center" vertical="center"/>
    </xf>
    <xf numFmtId="41" fontId="10" fillId="4" borderId="19" xfId="0" applyNumberFormat="1" applyFont="1" applyFill="1" applyBorder="1" applyAlignment="1">
      <alignment horizontal="center" vertical="center"/>
    </xf>
    <xf numFmtId="41" fontId="10" fillId="4" borderId="21" xfId="0" applyNumberFormat="1" applyFont="1" applyFill="1" applyBorder="1" applyAlignment="1">
      <alignment horizontal="center" vertical="center"/>
    </xf>
    <xf numFmtId="41" fontId="10" fillId="4" borderId="22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180" fontId="10" fillId="4" borderId="0" xfId="0" applyNumberFormat="1" applyFont="1" applyFill="1" applyAlignment="1">
      <alignment vertical="center"/>
    </xf>
    <xf numFmtId="177" fontId="10" fillId="4" borderId="0" xfId="0" applyNumberFormat="1" applyFont="1" applyFill="1" applyBorder="1" applyAlignment="1">
      <alignment vertical="center"/>
    </xf>
    <xf numFmtId="177" fontId="10" fillId="4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41" fontId="10" fillId="3" borderId="16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horizontal="center" vertical="center" wrapText="1"/>
    </xf>
    <xf numFmtId="41" fontId="10" fillId="4" borderId="15" xfId="0" applyNumberFormat="1" applyFont="1" applyFill="1" applyBorder="1">
      <alignment vertical="center"/>
    </xf>
    <xf numFmtId="41" fontId="10" fillId="4" borderId="16" xfId="0" applyNumberFormat="1" applyFont="1" applyFill="1" applyBorder="1">
      <alignment vertical="center"/>
    </xf>
    <xf numFmtId="41" fontId="10" fillId="4" borderId="21" xfId="0" applyNumberFormat="1" applyFont="1" applyFill="1" applyBorder="1">
      <alignment vertical="center"/>
    </xf>
    <xf numFmtId="41" fontId="10" fillId="4" borderId="22" xfId="0" applyNumberFormat="1" applyFont="1" applyFill="1" applyBorder="1">
      <alignment vertical="center"/>
    </xf>
    <xf numFmtId="177" fontId="23" fillId="4" borderId="0" xfId="0" applyNumberFormat="1" applyFont="1" applyFill="1" applyBorder="1" applyAlignment="1">
      <alignment vertical="center"/>
    </xf>
    <xf numFmtId="177" fontId="20" fillId="4" borderId="0" xfId="0" applyNumberFormat="1" applyFont="1" applyFill="1" applyBorder="1">
      <alignment vertical="center"/>
    </xf>
    <xf numFmtId="177" fontId="10" fillId="4" borderId="0" xfId="0" applyNumberFormat="1" applyFont="1" applyFill="1" applyBorder="1">
      <alignment vertical="center"/>
    </xf>
    <xf numFmtId="0" fontId="13" fillId="4" borderId="0" xfId="0" applyFont="1" applyFill="1" applyAlignment="1">
      <alignment horizontal="left" vertical="center"/>
    </xf>
    <xf numFmtId="39" fontId="10" fillId="4" borderId="0" xfId="0" applyNumberFormat="1" applyFont="1" applyFill="1" applyBorder="1" applyAlignment="1">
      <alignment vertical="center"/>
    </xf>
    <xf numFmtId="177" fontId="10" fillId="4" borderId="0" xfId="6" applyNumberFormat="1" applyFont="1" applyFill="1" applyBorder="1" applyAlignment="1">
      <alignment vertical="center"/>
    </xf>
    <xf numFmtId="0" fontId="22" fillId="4" borderId="0" xfId="0" applyNumberFormat="1" applyFont="1" applyFill="1" applyAlignment="1">
      <alignment horizontal="center" vertical="center"/>
    </xf>
    <xf numFmtId="41" fontId="10" fillId="4" borderId="0" xfId="0" applyNumberFormat="1" applyFont="1" applyFill="1" applyBorder="1" applyAlignment="1">
      <alignment vertical="center"/>
    </xf>
    <xf numFmtId="41" fontId="8" fillId="4" borderId="18" xfId="0" applyNumberFormat="1" applyFont="1" applyFill="1" applyBorder="1">
      <alignment vertical="center"/>
    </xf>
    <xf numFmtId="41" fontId="8" fillId="4" borderId="19" xfId="0" applyNumberFormat="1" applyFont="1" applyFill="1" applyBorder="1">
      <alignment vertical="center"/>
    </xf>
    <xf numFmtId="41" fontId="8" fillId="4" borderId="21" xfId="0" applyNumberFormat="1" applyFont="1" applyFill="1" applyBorder="1">
      <alignment vertical="center"/>
    </xf>
    <xf numFmtId="41" fontId="8" fillId="4" borderId="22" xfId="0" applyNumberFormat="1" applyFont="1" applyFill="1" applyBorder="1">
      <alignment vertical="center"/>
    </xf>
    <xf numFmtId="41" fontId="10" fillId="4" borderId="0" xfId="0" applyNumberFormat="1" applyFont="1" applyFill="1" applyAlignment="1">
      <alignment vertical="center"/>
    </xf>
    <xf numFmtId="178" fontId="23" fillId="4" borderId="0" xfId="2" applyNumberFormat="1" applyFont="1" applyFill="1" applyBorder="1" applyAlignment="1">
      <alignment horizontal="center" vertical="center"/>
    </xf>
    <xf numFmtId="0" fontId="10" fillId="4" borderId="0" xfId="0" applyFont="1" applyFill="1">
      <alignment vertical="center"/>
    </xf>
    <xf numFmtId="41" fontId="10" fillId="3" borderId="19" xfId="0" applyNumberFormat="1" applyFont="1" applyFill="1" applyBorder="1" applyAlignment="1">
      <alignment horizontal="center" vertical="center"/>
    </xf>
    <xf numFmtId="181" fontId="10" fillId="4" borderId="15" xfId="0" applyNumberFormat="1" applyFont="1" applyFill="1" applyBorder="1">
      <alignment vertical="center"/>
    </xf>
    <xf numFmtId="181" fontId="10" fillId="4" borderId="18" xfId="0" applyNumberFormat="1" applyFont="1" applyFill="1" applyBorder="1">
      <alignment vertical="center"/>
    </xf>
    <xf numFmtId="181" fontId="10" fillId="4" borderId="18" xfId="8" applyNumberFormat="1" applyFont="1" applyFill="1" applyBorder="1" applyAlignment="1">
      <alignment vertical="center"/>
    </xf>
    <xf numFmtId="41" fontId="10" fillId="4" borderId="19" xfId="8" applyNumberFormat="1" applyFont="1" applyFill="1" applyBorder="1" applyAlignment="1">
      <alignment vertical="center"/>
    </xf>
    <xf numFmtId="181" fontId="10" fillId="4" borderId="21" xfId="8" applyNumberFormat="1" applyFont="1" applyFill="1" applyBorder="1" applyAlignment="1">
      <alignment vertical="center"/>
    </xf>
    <xf numFmtId="41" fontId="10" fillId="4" borderId="22" xfId="8" applyNumberFormat="1" applyFont="1" applyFill="1" applyBorder="1" applyAlignment="1">
      <alignment vertical="center"/>
    </xf>
    <xf numFmtId="0" fontId="14" fillId="4" borderId="0" xfId="0" applyFont="1" applyFill="1">
      <alignment vertical="center"/>
    </xf>
    <xf numFmtId="0" fontId="13" fillId="4" borderId="0" xfId="0" applyFont="1" applyFill="1">
      <alignment vertical="center"/>
    </xf>
    <xf numFmtId="178" fontId="10" fillId="2" borderId="0" xfId="0" applyNumberFormat="1" applyFont="1" applyFill="1" applyBorder="1" applyAlignment="1">
      <alignment horizontal="center" vertical="center"/>
    </xf>
    <xf numFmtId="41" fontId="10" fillId="3" borderId="15" xfId="0" applyNumberFormat="1" applyFont="1" applyFill="1" applyBorder="1" applyAlignment="1">
      <alignment horizontal="center" vertical="center"/>
    </xf>
    <xf numFmtId="41" fontId="10" fillId="3" borderId="18" xfId="0" applyNumberFormat="1" applyFont="1" applyFill="1" applyBorder="1" applyAlignment="1">
      <alignment horizontal="center" vertical="center"/>
    </xf>
    <xf numFmtId="41" fontId="10" fillId="3" borderId="21" xfId="0" applyNumberFormat="1" applyFont="1" applyFill="1" applyBorder="1" applyAlignment="1">
      <alignment horizontal="center" vertical="center"/>
    </xf>
    <xf numFmtId="41" fontId="10" fillId="3" borderId="22" xfId="0" applyNumberFormat="1" applyFont="1" applyFill="1" applyBorder="1" applyAlignment="1">
      <alignment horizontal="center" vertical="center"/>
    </xf>
    <xf numFmtId="178" fontId="10" fillId="4" borderId="0" xfId="0" applyNumberFormat="1" applyFont="1" applyFill="1" applyBorder="1" applyAlignment="1">
      <alignment horizontal="center" vertical="center"/>
    </xf>
    <xf numFmtId="41" fontId="10" fillId="4" borderId="22" xfId="0" applyNumberFormat="1" applyFont="1" applyFill="1" applyBorder="1" applyAlignment="1">
      <alignment vertical="center"/>
    </xf>
    <xf numFmtId="0" fontId="7" fillId="0" borderId="0" xfId="5" applyFont="1" applyFill="1" applyAlignment="1" applyProtection="1">
      <alignment horizontal="center"/>
    </xf>
    <xf numFmtId="0" fontId="7" fillId="0" borderId="0" xfId="5" applyFont="1" applyFill="1" applyAlignment="1" applyProtection="1">
      <alignment horizontal="center" wrapText="1"/>
    </xf>
    <xf numFmtId="0" fontId="10" fillId="0" borderId="0" xfId="5" applyFont="1" applyFill="1" applyAlignment="1">
      <alignment vertical="center"/>
    </xf>
    <xf numFmtId="0" fontId="10" fillId="0" borderId="6" xfId="5" applyFont="1" applyFill="1" applyBorder="1" applyAlignment="1">
      <alignment vertical="center" wrapText="1"/>
    </xf>
    <xf numFmtId="0" fontId="10" fillId="0" borderId="11" xfId="5" applyFont="1" applyFill="1" applyBorder="1" applyAlignment="1">
      <alignment horizontal="left" vertical="center"/>
    </xf>
    <xf numFmtId="0" fontId="10" fillId="0" borderId="10" xfId="5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/>
    </xf>
    <xf numFmtId="0" fontId="20" fillId="0" borderId="13" xfId="5" applyFont="1" applyFill="1" applyBorder="1" applyAlignment="1">
      <alignment horizontal="left" vertical="center"/>
    </xf>
    <xf numFmtId="0" fontId="10" fillId="0" borderId="13" xfId="5" applyFont="1" applyFill="1" applyBorder="1" applyAlignment="1">
      <alignment horizontal="left" vertical="center"/>
    </xf>
    <xf numFmtId="0" fontId="10" fillId="0" borderId="14" xfId="5" applyFont="1" applyFill="1" applyBorder="1" applyAlignment="1">
      <alignment horizontal="left" vertical="center"/>
    </xf>
    <xf numFmtId="0" fontId="10" fillId="0" borderId="12" xfId="5" applyFont="1" applyFill="1" applyBorder="1" applyAlignment="1">
      <alignment vertical="center"/>
    </xf>
    <xf numFmtId="0" fontId="10" fillId="0" borderId="8" xfId="5" applyFont="1" applyFill="1" applyBorder="1" applyAlignment="1">
      <alignment vertical="center" wrapText="1"/>
    </xf>
    <xf numFmtId="0" fontId="10" fillId="0" borderId="5" xfId="5" applyFont="1" applyFill="1" applyBorder="1" applyAlignment="1">
      <alignment vertical="center"/>
    </xf>
    <xf numFmtId="0" fontId="10" fillId="0" borderId="3" xfId="5" applyFont="1" applyFill="1" applyBorder="1" applyAlignment="1">
      <alignment horizontal="center" vertical="center" wrapText="1"/>
    </xf>
    <xf numFmtId="0" fontId="10" fillId="0" borderId="4" xfId="5" applyFont="1" applyFill="1" applyBorder="1" applyAlignment="1">
      <alignment horizontal="center" vertical="center" wrapText="1"/>
    </xf>
    <xf numFmtId="0" fontId="10" fillId="0" borderId="1" xfId="5" applyFont="1" applyFill="1" applyBorder="1" applyAlignment="1" applyProtection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vertical="center"/>
    </xf>
    <xf numFmtId="177" fontId="10" fillId="0" borderId="0" xfId="5" applyNumberFormat="1" applyFont="1" applyFill="1" applyAlignment="1">
      <alignment vertical="center"/>
    </xf>
    <xf numFmtId="177" fontId="10" fillId="0" borderId="0" xfId="5" applyNumberFormat="1" applyFont="1" applyFill="1" applyBorder="1" applyAlignment="1">
      <alignment vertical="center"/>
    </xf>
    <xf numFmtId="0" fontId="20" fillId="0" borderId="0" xfId="5" applyFont="1" applyFill="1" applyAlignment="1">
      <alignment vertical="center"/>
    </xf>
    <xf numFmtId="177" fontId="20" fillId="0" borderId="0" xfId="5" applyNumberFormat="1" applyFont="1" applyFill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183" fontId="10" fillId="0" borderId="0" xfId="5" applyNumberFormat="1" applyFont="1" applyFill="1" applyBorder="1" applyAlignment="1">
      <alignment vertical="center"/>
    </xf>
    <xf numFmtId="0" fontId="25" fillId="0" borderId="0" xfId="5" applyFont="1" applyFill="1"/>
    <xf numFmtId="0" fontId="25" fillId="0" borderId="0" xfId="5" applyFont="1" applyFill="1" applyAlignment="1">
      <alignment vertical="center"/>
    </xf>
    <xf numFmtId="0" fontId="25" fillId="0" borderId="0" xfId="5" applyFont="1" applyFill="1" applyAlignment="1" applyProtection="1">
      <alignment wrapText="1"/>
    </xf>
    <xf numFmtId="177" fontId="25" fillId="0" borderId="0" xfId="5" applyNumberFormat="1" applyFont="1" applyFill="1" applyAlignment="1">
      <alignment vertical="center"/>
    </xf>
    <xf numFmtId="176" fontId="25" fillId="0" borderId="0" xfId="5" applyNumberFormat="1" applyFont="1" applyFill="1" applyAlignment="1">
      <alignment vertical="center"/>
    </xf>
    <xf numFmtId="0" fontId="25" fillId="0" borderId="0" xfId="5" applyFont="1" applyFill="1" applyAlignment="1" applyProtection="1">
      <alignment vertical="center" wrapText="1"/>
    </xf>
    <xf numFmtId="0" fontId="26" fillId="0" borderId="0" xfId="0" applyFont="1" applyAlignment="1">
      <alignment vertical="center"/>
    </xf>
    <xf numFmtId="0" fontId="13" fillId="4" borderId="3" xfId="0" applyFont="1" applyFill="1" applyBorder="1" applyAlignment="1">
      <alignment horizontal="center" vertical="center" wrapText="1"/>
    </xf>
    <xf numFmtId="41" fontId="8" fillId="4" borderId="0" xfId="0" applyNumberFormat="1" applyFont="1" applyFill="1" applyBorder="1" applyAlignment="1">
      <alignment horizontal="right" vertical="center" indent="1"/>
    </xf>
    <xf numFmtId="41" fontId="8" fillId="4" borderId="0" xfId="0" applyNumberFormat="1" applyFont="1" applyFill="1" applyBorder="1" applyAlignment="1"/>
    <xf numFmtId="43" fontId="8" fillId="4" borderId="0" xfId="6" applyNumberFormat="1" applyFont="1" applyFill="1" applyBorder="1" applyAlignment="1">
      <alignment horizontal="right" vertical="center" indent="1"/>
    </xf>
    <xf numFmtId="43" fontId="8" fillId="4" borderId="0" xfId="6" applyNumberFormat="1" applyFont="1" applyFill="1" applyBorder="1" applyAlignment="1">
      <alignment vertical="center"/>
    </xf>
    <xf numFmtId="41" fontId="8" fillId="4" borderId="0" xfId="6" applyNumberFormat="1" applyFont="1" applyFill="1" applyBorder="1" applyAlignment="1"/>
    <xf numFmtId="0" fontId="13" fillId="4" borderId="0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3" fontId="10" fillId="4" borderId="0" xfId="0" applyNumberFormat="1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3" fillId="4" borderId="0" xfId="0" applyFont="1" applyFill="1" applyBorder="1" applyAlignment="1">
      <alignment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10" fillId="4" borderId="24" xfId="0" applyFont="1" applyFill="1" applyBorder="1" applyAlignment="1">
      <alignment horizontal="left" vertical="center"/>
    </xf>
    <xf numFmtId="0" fontId="10" fillId="4" borderId="25" xfId="0" applyFont="1" applyFill="1" applyBorder="1" applyAlignment="1">
      <alignment vertical="center"/>
    </xf>
    <xf numFmtId="0" fontId="10" fillId="4" borderId="26" xfId="0" applyFont="1" applyFill="1" applyBorder="1" applyAlignment="1">
      <alignment horizontal="right" vertical="center"/>
    </xf>
    <xf numFmtId="41" fontId="10" fillId="4" borderId="29" xfId="0" applyNumberFormat="1" applyFont="1" applyFill="1" applyBorder="1" applyAlignment="1">
      <alignment horizontal="center" vertical="center"/>
    </xf>
    <xf numFmtId="41" fontId="10" fillId="4" borderId="30" xfId="0" applyNumberFormat="1" applyFont="1" applyFill="1" applyBorder="1" applyAlignment="1">
      <alignment vertical="center"/>
    </xf>
    <xf numFmtId="41" fontId="10" fillId="4" borderId="31" xfId="0" applyNumberFormat="1" applyFont="1" applyFill="1" applyBorder="1" applyAlignment="1">
      <alignment horizontal="center" vertical="center"/>
    </xf>
    <xf numFmtId="41" fontId="10" fillId="4" borderId="32" xfId="0" applyNumberFormat="1" applyFont="1" applyFill="1" applyBorder="1" applyAlignment="1">
      <alignment vertical="center"/>
    </xf>
    <xf numFmtId="41" fontId="10" fillId="4" borderId="32" xfId="0" applyNumberFormat="1" applyFont="1" applyFill="1" applyBorder="1">
      <alignment vertical="center"/>
    </xf>
    <xf numFmtId="41" fontId="8" fillId="4" borderId="32" xfId="1" applyNumberFormat="1" applyFont="1" applyFill="1" applyBorder="1" applyAlignment="1">
      <alignment vertical="center"/>
    </xf>
    <xf numFmtId="41" fontId="10" fillId="4" borderId="33" xfId="0" applyNumberFormat="1" applyFont="1" applyFill="1" applyBorder="1" applyAlignment="1">
      <alignment horizontal="center" vertical="center"/>
    </xf>
    <xf numFmtId="41" fontId="8" fillId="4" borderId="34" xfId="1" applyNumberFormat="1" applyFont="1" applyFill="1" applyBorder="1" applyAlignment="1">
      <alignment vertical="center"/>
    </xf>
    <xf numFmtId="41" fontId="10" fillId="4" borderId="35" xfId="0" applyNumberFormat="1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left" vertical="center"/>
    </xf>
    <xf numFmtId="0" fontId="13" fillId="4" borderId="38" xfId="0" applyFont="1" applyFill="1" applyBorder="1" applyAlignment="1">
      <alignment vertical="center"/>
    </xf>
    <xf numFmtId="0" fontId="13" fillId="4" borderId="39" xfId="0" applyFont="1" applyFill="1" applyBorder="1" applyAlignment="1">
      <alignment vertical="center"/>
    </xf>
    <xf numFmtId="0" fontId="13" fillId="4" borderId="40" xfId="0" applyFont="1" applyFill="1" applyBorder="1" applyAlignment="1">
      <alignment vertical="center"/>
    </xf>
    <xf numFmtId="0" fontId="13" fillId="4" borderId="41" xfId="0" applyFont="1" applyFill="1" applyBorder="1" applyAlignment="1">
      <alignment vertical="center"/>
    </xf>
    <xf numFmtId="0" fontId="15" fillId="4" borderId="0" xfId="0" applyFont="1" applyFill="1" applyAlignment="1">
      <alignment vertical="center"/>
    </xf>
    <xf numFmtId="0" fontId="32" fillId="4" borderId="0" xfId="0" applyFont="1" applyFill="1">
      <alignment vertical="center"/>
    </xf>
    <xf numFmtId="0" fontId="10" fillId="4" borderId="42" xfId="0" applyFont="1" applyFill="1" applyBorder="1" applyAlignment="1">
      <alignment horizontal="center" vertical="center"/>
    </xf>
    <xf numFmtId="0" fontId="10" fillId="4" borderId="43" xfId="0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41" fontId="10" fillId="4" borderId="16" xfId="0" applyNumberFormat="1" applyFont="1" applyFill="1" applyBorder="1" applyAlignment="1">
      <alignment horizontal="center" vertical="center" shrinkToFit="1"/>
    </xf>
    <xf numFmtId="41" fontId="10" fillId="4" borderId="19" xfId="0" applyNumberFormat="1" applyFont="1" applyFill="1" applyBorder="1" applyAlignment="1">
      <alignment horizontal="center" vertical="center" shrinkToFit="1"/>
    </xf>
    <xf numFmtId="41" fontId="10" fillId="4" borderId="19" xfId="2" applyFont="1" applyFill="1" applyBorder="1" applyAlignment="1">
      <alignment vertical="center" shrinkToFit="1"/>
    </xf>
    <xf numFmtId="41" fontId="10" fillId="4" borderId="22" xfId="0" applyNumberFormat="1" applyFont="1" applyFill="1" applyBorder="1" applyAlignment="1">
      <alignment horizontal="center" vertical="center" shrinkToFit="1"/>
    </xf>
    <xf numFmtId="179" fontId="10" fillId="4" borderId="22" xfId="3" applyNumberFormat="1" applyFont="1" applyFill="1" applyBorder="1" applyAlignment="1">
      <alignment horizontal="right" vertical="center" shrinkToFit="1"/>
    </xf>
    <xf numFmtId="41" fontId="10" fillId="4" borderId="22" xfId="2" applyFont="1" applyFill="1" applyBorder="1" applyAlignment="1">
      <alignment vertical="center" shrinkToFit="1"/>
    </xf>
    <xf numFmtId="41" fontId="8" fillId="4" borderId="45" xfId="1" applyNumberFormat="1" applyFont="1" applyFill="1" applyBorder="1" applyAlignment="1">
      <alignment vertical="center"/>
    </xf>
    <xf numFmtId="41" fontId="8" fillId="4" borderId="46" xfId="0" applyNumberFormat="1" applyFont="1" applyFill="1" applyBorder="1" applyAlignment="1">
      <alignment horizontal="center" vertical="center"/>
    </xf>
    <xf numFmtId="41" fontId="8" fillId="4" borderId="46" xfId="0" applyNumberFormat="1" applyFont="1" applyFill="1" applyBorder="1" applyAlignment="1">
      <alignment horizontal="right" vertical="center" indent="1"/>
    </xf>
    <xf numFmtId="41" fontId="8" fillId="4" borderId="46" xfId="0" applyNumberFormat="1" applyFont="1" applyFill="1" applyBorder="1" applyAlignment="1">
      <alignment horizontal="center" vertical="center" shrinkToFit="1"/>
    </xf>
    <xf numFmtId="179" fontId="8" fillId="4" borderId="46" xfId="3" applyNumberFormat="1" applyFont="1" applyFill="1" applyBorder="1" applyAlignment="1">
      <alignment horizontal="right" vertical="center" shrinkToFit="1"/>
    </xf>
    <xf numFmtId="41" fontId="8" fillId="4" borderId="46" xfId="2" applyFont="1" applyFill="1" applyBorder="1" applyAlignment="1">
      <alignment vertical="center" shrinkToFit="1"/>
    </xf>
    <xf numFmtId="0" fontId="15" fillId="4" borderId="24" xfId="0" applyFont="1" applyFill="1" applyBorder="1" applyAlignment="1">
      <alignment horizontal="left" vertical="center"/>
    </xf>
    <xf numFmtId="0" fontId="15" fillId="4" borderId="25" xfId="0" applyFont="1" applyFill="1" applyBorder="1" applyAlignment="1">
      <alignment vertical="center"/>
    </xf>
    <xf numFmtId="0" fontId="10" fillId="4" borderId="27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/>
    </xf>
    <xf numFmtId="41" fontId="10" fillId="4" borderId="30" xfId="0" applyNumberFormat="1" applyFont="1" applyFill="1" applyBorder="1" applyAlignment="1">
      <alignment horizontal="center" vertical="center" shrinkToFit="1"/>
    </xf>
    <xf numFmtId="0" fontId="10" fillId="4" borderId="54" xfId="0" applyFont="1" applyFill="1" applyBorder="1" applyAlignment="1">
      <alignment horizontal="center" vertical="center"/>
    </xf>
    <xf numFmtId="41" fontId="10" fillId="4" borderId="32" xfId="0" applyNumberFormat="1" applyFont="1" applyFill="1" applyBorder="1" applyAlignment="1">
      <alignment horizontal="center" vertical="center" shrinkToFit="1"/>
    </xf>
    <xf numFmtId="41" fontId="10" fillId="4" borderId="32" xfId="2" applyFont="1" applyFill="1" applyBorder="1" applyAlignment="1">
      <alignment vertical="center" shrinkToFit="1"/>
    </xf>
    <xf numFmtId="0" fontId="10" fillId="4" borderId="55" xfId="0" applyFont="1" applyFill="1" applyBorder="1" applyAlignment="1">
      <alignment horizontal="center" vertical="center"/>
    </xf>
    <xf numFmtId="41" fontId="10" fillId="4" borderId="34" xfId="2" applyFont="1" applyFill="1" applyBorder="1" applyAlignment="1">
      <alignment vertical="center" shrinkToFit="1"/>
    </xf>
    <xf numFmtId="0" fontId="10" fillId="4" borderId="35" xfId="0" applyFont="1" applyFill="1" applyBorder="1" applyAlignment="1">
      <alignment horizontal="center" vertical="center"/>
    </xf>
    <xf numFmtId="41" fontId="8" fillId="4" borderId="56" xfId="2" applyFont="1" applyFill="1" applyBorder="1" applyAlignment="1">
      <alignment vertical="center" shrinkToFit="1"/>
    </xf>
    <xf numFmtId="176" fontId="15" fillId="4" borderId="40" xfId="0" applyNumberFormat="1" applyFont="1" applyFill="1" applyBorder="1" applyAlignment="1">
      <alignment vertical="center"/>
    </xf>
    <xf numFmtId="0" fontId="15" fillId="4" borderId="40" xfId="0" applyFont="1" applyFill="1" applyBorder="1" applyAlignment="1">
      <alignment vertical="center"/>
    </xf>
    <xf numFmtId="0" fontId="15" fillId="4" borderId="41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 wrapText="1"/>
    </xf>
    <xf numFmtId="0" fontId="33" fillId="4" borderId="0" xfId="0" applyFont="1" applyFill="1">
      <alignment vertical="center"/>
    </xf>
    <xf numFmtId="0" fontId="18" fillId="4" borderId="24" xfId="0" applyFont="1" applyFill="1" applyBorder="1" applyAlignment="1">
      <alignment horizontal="left" vertical="center"/>
    </xf>
    <xf numFmtId="0" fontId="18" fillId="4" borderId="25" xfId="0" applyFont="1" applyFill="1" applyBorder="1" applyAlignment="1">
      <alignment vertical="center"/>
    </xf>
    <xf numFmtId="0" fontId="18" fillId="4" borderId="26" xfId="0" applyFont="1" applyFill="1" applyBorder="1" applyAlignment="1">
      <alignment horizontal="right" vertical="center"/>
    </xf>
    <xf numFmtId="0" fontId="17" fillId="4" borderId="28" xfId="0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/>
    </xf>
    <xf numFmtId="41" fontId="17" fillId="4" borderId="30" xfId="0" applyNumberFormat="1" applyFont="1" applyFill="1" applyBorder="1" applyAlignment="1">
      <alignment horizontal="center" vertical="center"/>
    </xf>
    <xf numFmtId="0" fontId="17" fillId="4" borderId="54" xfId="0" applyFont="1" applyFill="1" applyBorder="1" applyAlignment="1">
      <alignment horizontal="center" vertical="center"/>
    </xf>
    <xf numFmtId="41" fontId="17" fillId="4" borderId="32" xfId="0" applyNumberFormat="1" applyFont="1" applyFill="1" applyBorder="1" applyAlignment="1">
      <alignment horizontal="center" vertical="center"/>
    </xf>
    <xf numFmtId="41" fontId="17" fillId="4" borderId="32" xfId="5" applyNumberFormat="1" applyFont="1" applyFill="1" applyBorder="1" applyAlignment="1">
      <alignment vertical="center"/>
    </xf>
    <xf numFmtId="0" fontId="17" fillId="4" borderId="55" xfId="0" applyFont="1" applyFill="1" applyBorder="1" applyAlignment="1">
      <alignment horizontal="center" vertical="center"/>
    </xf>
    <xf numFmtId="41" fontId="17" fillId="4" borderId="34" xfId="5" applyNumberFormat="1" applyFont="1" applyFill="1" applyBorder="1" applyAlignment="1">
      <alignment vertical="center"/>
    </xf>
    <xf numFmtId="0" fontId="18" fillId="4" borderId="37" xfId="0" applyFont="1" applyFill="1" applyBorder="1" applyAlignment="1">
      <alignment horizontal="left" vertical="center"/>
    </xf>
    <xf numFmtId="177" fontId="17" fillId="4" borderId="0" xfId="0" applyNumberFormat="1" applyFont="1" applyFill="1" applyBorder="1" applyAlignment="1">
      <alignment vertical="center"/>
    </xf>
    <xf numFmtId="177" fontId="17" fillId="4" borderId="0" xfId="0" applyNumberFormat="1" applyFont="1" applyFill="1" applyBorder="1" applyAlignment="1">
      <alignment horizontal="left" vertical="center"/>
    </xf>
    <xf numFmtId="177" fontId="17" fillId="4" borderId="38" xfId="0" applyNumberFormat="1" applyFont="1" applyFill="1" applyBorder="1" applyAlignment="1">
      <alignment vertical="center"/>
    </xf>
    <xf numFmtId="177" fontId="17" fillId="4" borderId="40" xfId="0" applyNumberFormat="1" applyFont="1" applyFill="1" applyBorder="1" applyAlignment="1">
      <alignment horizontal="left" vertical="center"/>
    </xf>
    <xf numFmtId="177" fontId="17" fillId="4" borderId="40" xfId="0" applyNumberFormat="1" applyFont="1" applyFill="1" applyBorder="1" applyAlignment="1">
      <alignment vertical="center"/>
    </xf>
    <xf numFmtId="177" fontId="17" fillId="4" borderId="41" xfId="0" applyNumberFormat="1" applyFont="1" applyFill="1" applyBorder="1" applyAlignment="1">
      <alignment vertical="center"/>
    </xf>
    <xf numFmtId="0" fontId="15" fillId="0" borderId="0" xfId="5" applyFont="1" applyFill="1"/>
    <xf numFmtId="183" fontId="10" fillId="0" borderId="10" xfId="5" applyNumberFormat="1" applyFont="1" applyFill="1" applyBorder="1" applyAlignment="1">
      <alignment vertical="center"/>
    </xf>
    <xf numFmtId="0" fontId="17" fillId="4" borderId="27" xfId="0" applyFont="1" applyFill="1" applyBorder="1" applyAlignment="1">
      <alignment horizontal="center" vertical="center"/>
    </xf>
    <xf numFmtId="41" fontId="17" fillId="0" borderId="4" xfId="9" applyFont="1" applyFill="1" applyBorder="1" applyAlignment="1">
      <alignment vertical="center"/>
    </xf>
    <xf numFmtId="41" fontId="17" fillId="0" borderId="10" xfId="9" applyFont="1" applyFill="1" applyBorder="1" applyAlignment="1">
      <alignment vertical="center"/>
    </xf>
    <xf numFmtId="41" fontId="17" fillId="0" borderId="50" xfId="9" applyFont="1" applyFill="1" applyBorder="1" applyAlignment="1">
      <alignment vertical="center"/>
    </xf>
    <xf numFmtId="0" fontId="15" fillId="0" borderId="24" xfId="5" applyFont="1" applyFill="1" applyBorder="1" applyAlignment="1">
      <alignment vertical="center"/>
    </xf>
    <xf numFmtId="0" fontId="15" fillId="0" borderId="25" xfId="5" applyFont="1" applyFill="1" applyBorder="1"/>
    <xf numFmtId="0" fontId="15" fillId="0" borderId="25" xfId="5" applyFont="1" applyFill="1" applyBorder="1" applyAlignment="1" applyProtection="1">
      <alignment wrapText="1"/>
    </xf>
    <xf numFmtId="0" fontId="10" fillId="0" borderId="28" xfId="5" applyFont="1" applyFill="1" applyBorder="1" applyAlignment="1">
      <alignment horizontal="center" vertical="center" wrapText="1"/>
    </xf>
    <xf numFmtId="0" fontId="10" fillId="0" borderId="58" xfId="5" applyFont="1" applyFill="1" applyBorder="1" applyAlignment="1">
      <alignment horizontal="center" vertical="center"/>
    </xf>
    <xf numFmtId="177" fontId="10" fillId="0" borderId="0" xfId="5" applyNumberFormat="1" applyFont="1" applyFill="1" applyBorder="1" applyAlignment="1">
      <alignment horizontal="right" vertical="center"/>
    </xf>
    <xf numFmtId="177" fontId="10" fillId="0" borderId="38" xfId="5" applyNumberFormat="1" applyFont="1" applyFill="1" applyBorder="1" applyAlignment="1">
      <alignment vertical="center"/>
    </xf>
    <xf numFmtId="183" fontId="10" fillId="0" borderId="38" xfId="5" applyNumberFormat="1" applyFont="1" applyFill="1" applyBorder="1" applyAlignment="1">
      <alignment vertical="center"/>
    </xf>
    <xf numFmtId="0" fontId="10" fillId="0" borderId="27" xfId="5" applyFont="1" applyFill="1" applyBorder="1" applyAlignment="1">
      <alignment horizontal="center" vertical="center"/>
    </xf>
    <xf numFmtId="183" fontId="10" fillId="0" borderId="50" xfId="5" applyNumberFormat="1" applyFont="1" applyFill="1" applyBorder="1" applyAlignment="1">
      <alignment vertical="center"/>
    </xf>
    <xf numFmtId="0" fontId="25" fillId="0" borderId="0" xfId="5" applyFont="1" applyFill="1" applyBorder="1" applyAlignment="1">
      <alignment vertical="center"/>
    </xf>
    <xf numFmtId="0" fontId="25" fillId="0" borderId="0" xfId="5" applyFont="1" applyFill="1" applyBorder="1" applyAlignment="1" applyProtection="1">
      <alignment vertical="center" wrapText="1"/>
    </xf>
    <xf numFmtId="0" fontId="25" fillId="0" borderId="38" xfId="5" applyFont="1" applyFill="1" applyBorder="1" applyAlignment="1">
      <alignment vertical="center"/>
    </xf>
    <xf numFmtId="0" fontId="25" fillId="0" borderId="40" xfId="5" applyFont="1" applyFill="1" applyBorder="1" applyAlignment="1">
      <alignment vertical="center"/>
    </xf>
    <xf numFmtId="0" fontId="25" fillId="0" borderId="40" xfId="5" applyFont="1" applyFill="1" applyBorder="1" applyAlignment="1" applyProtection="1">
      <alignment vertical="center" wrapText="1"/>
    </xf>
    <xf numFmtId="0" fontId="25" fillId="0" borderId="41" xfId="5" applyFont="1" applyFill="1" applyBorder="1" applyAlignment="1">
      <alignment vertical="center"/>
    </xf>
    <xf numFmtId="41" fontId="10" fillId="4" borderId="15" xfId="0" applyNumberFormat="1" applyFont="1" applyFill="1" applyBorder="1" applyAlignment="1">
      <alignment horizontal="right" vertical="center" indent="1"/>
    </xf>
    <xf numFmtId="41" fontId="10" fillId="4" borderId="16" xfId="0" applyNumberFormat="1" applyFont="1" applyFill="1" applyBorder="1" applyAlignment="1">
      <alignment horizontal="right" vertical="center" indent="1"/>
    </xf>
    <xf numFmtId="41" fontId="10" fillId="4" borderId="16" xfId="0" applyNumberFormat="1" applyFont="1" applyFill="1" applyBorder="1" applyAlignment="1">
      <alignment horizontal="right" vertical="center"/>
    </xf>
    <xf numFmtId="43" fontId="10" fillId="4" borderId="17" xfId="6" applyNumberFormat="1" applyFont="1" applyFill="1" applyBorder="1" applyAlignment="1">
      <alignment horizontal="center" vertical="center"/>
    </xf>
    <xf numFmtId="41" fontId="10" fillId="4" borderId="18" xfId="0" applyNumberFormat="1" applyFont="1" applyFill="1" applyBorder="1" applyAlignment="1">
      <alignment horizontal="right" vertical="center" indent="1"/>
    </xf>
    <xf numFmtId="41" fontId="10" fillId="4" borderId="19" xfId="0" applyNumberFormat="1" applyFont="1" applyFill="1" applyBorder="1" applyAlignment="1">
      <alignment horizontal="right" vertical="center" indent="1"/>
    </xf>
    <xf numFmtId="41" fontId="10" fillId="4" borderId="19" xfId="0" applyNumberFormat="1" applyFont="1" applyFill="1" applyBorder="1" applyAlignment="1">
      <alignment horizontal="right" vertical="center"/>
    </xf>
    <xf numFmtId="43" fontId="10" fillId="4" borderId="20" xfId="6" applyNumberFormat="1" applyFont="1" applyFill="1" applyBorder="1" applyAlignment="1">
      <alignment horizontal="center" vertical="center"/>
    </xf>
    <xf numFmtId="43" fontId="10" fillId="4" borderId="20" xfId="6" applyNumberFormat="1" applyFont="1" applyFill="1" applyBorder="1" applyAlignment="1">
      <alignment horizontal="left" vertical="center" indent="2"/>
    </xf>
    <xf numFmtId="41" fontId="8" fillId="4" borderId="18" xfId="0" applyNumberFormat="1" applyFont="1" applyFill="1" applyBorder="1" applyAlignment="1">
      <alignment horizontal="right" vertical="center" indent="1"/>
    </xf>
    <xf numFmtId="41" fontId="8" fillId="4" borderId="19" xfId="0" applyNumberFormat="1" applyFont="1" applyFill="1" applyBorder="1" applyAlignment="1">
      <alignment horizontal="right" vertical="center" indent="1"/>
    </xf>
    <xf numFmtId="41" fontId="8" fillId="4" borderId="19" xfId="0" applyNumberFormat="1" applyFont="1" applyFill="1" applyBorder="1" applyAlignment="1">
      <alignment horizontal="right" vertical="center"/>
    </xf>
    <xf numFmtId="43" fontId="8" fillId="4" borderId="20" xfId="6" applyNumberFormat="1" applyFont="1" applyFill="1" applyBorder="1" applyAlignment="1">
      <alignment horizontal="left" vertical="center" indent="2"/>
    </xf>
    <xf numFmtId="41" fontId="8" fillId="4" borderId="21" xfId="0" applyNumberFormat="1" applyFont="1" applyFill="1" applyBorder="1" applyAlignment="1">
      <alignment horizontal="right" vertical="center" indent="1"/>
    </xf>
    <xf numFmtId="41" fontId="8" fillId="4" borderId="22" xfId="0" applyNumberFormat="1" applyFont="1" applyFill="1" applyBorder="1" applyAlignment="1">
      <alignment horizontal="right" vertical="center" indent="1"/>
    </xf>
    <xf numFmtId="41" fontId="8" fillId="4" borderId="22" xfId="0" applyNumberFormat="1" applyFont="1" applyFill="1" applyBorder="1" applyAlignment="1">
      <alignment horizontal="right" vertical="center"/>
    </xf>
    <xf numFmtId="43" fontId="8" fillId="4" borderId="23" xfId="6" applyNumberFormat="1" applyFont="1" applyFill="1" applyBorder="1" applyAlignment="1">
      <alignment horizontal="left" vertical="center" indent="2"/>
    </xf>
    <xf numFmtId="41" fontId="8" fillId="4" borderId="45" xfId="0" applyNumberFormat="1" applyFont="1" applyFill="1" applyBorder="1" applyAlignment="1">
      <alignment horizontal="right" vertical="center" indent="1"/>
    </xf>
    <xf numFmtId="41" fontId="8" fillId="4" borderId="46" xfId="0" applyNumberFormat="1" applyFont="1" applyFill="1" applyBorder="1" applyAlignment="1">
      <alignment horizontal="right" vertical="center"/>
    </xf>
    <xf numFmtId="43" fontId="8" fillId="4" borderId="47" xfId="6" applyNumberFormat="1" applyFont="1" applyFill="1" applyBorder="1" applyAlignment="1">
      <alignment horizontal="left" vertical="center" indent="2"/>
    </xf>
    <xf numFmtId="41" fontId="8" fillId="4" borderId="18" xfId="0" applyNumberFormat="1" applyFont="1" applyFill="1" applyBorder="1" applyAlignment="1"/>
    <xf numFmtId="41" fontId="27" fillId="4" borderId="19" xfId="0" applyNumberFormat="1" applyFont="1" applyFill="1" applyBorder="1" applyAlignment="1"/>
    <xf numFmtId="43" fontId="8" fillId="4" borderId="19" xfId="6" applyNumberFormat="1" applyFont="1" applyFill="1" applyBorder="1" applyAlignment="1">
      <alignment horizontal="right" vertical="center" indent="1"/>
    </xf>
    <xf numFmtId="41" fontId="27" fillId="4" borderId="19" xfId="0" applyNumberFormat="1" applyFont="1" applyFill="1" applyBorder="1" applyAlignment="1">
      <alignment vertical="center"/>
    </xf>
    <xf numFmtId="43" fontId="8" fillId="4" borderId="19" xfId="6" applyNumberFormat="1" applyFont="1" applyFill="1" applyBorder="1" applyAlignment="1">
      <alignment vertical="center"/>
    </xf>
    <xf numFmtId="41" fontId="8" fillId="4" borderId="20" xfId="6" applyNumberFormat="1" applyFont="1" applyFill="1" applyBorder="1" applyAlignment="1"/>
    <xf numFmtId="41" fontId="8" fillId="4" borderId="19" xfId="0" applyNumberFormat="1" applyFont="1" applyFill="1" applyBorder="1" applyAlignment="1"/>
    <xf numFmtId="41" fontId="8" fillId="4" borderId="19" xfId="0" applyNumberFormat="1" applyFont="1" applyFill="1" applyBorder="1" applyAlignment="1">
      <alignment vertical="center"/>
    </xf>
    <xf numFmtId="41" fontId="27" fillId="4" borderId="22" xfId="0" applyNumberFormat="1" applyFont="1" applyFill="1" applyBorder="1" applyAlignment="1"/>
    <xf numFmtId="43" fontId="8" fillId="4" borderId="22" xfId="6" applyNumberFormat="1" applyFont="1" applyFill="1" applyBorder="1" applyAlignment="1">
      <alignment horizontal="right" vertical="center" indent="1"/>
    </xf>
    <xf numFmtId="43" fontId="8" fillId="4" borderId="22" xfId="6" applyNumberFormat="1" applyFont="1" applyFill="1" applyBorder="1" applyAlignment="1">
      <alignment vertical="center"/>
    </xf>
    <xf numFmtId="41" fontId="8" fillId="4" borderId="23" xfId="6" applyNumberFormat="1" applyFont="1" applyFill="1" applyBorder="1" applyAlignment="1"/>
    <xf numFmtId="0" fontId="31" fillId="4" borderId="0" xfId="0" applyFont="1" applyFill="1" applyAlignment="1">
      <alignment horizontal="left" vertical="center"/>
    </xf>
    <xf numFmtId="41" fontId="10" fillId="4" borderId="45" xfId="0" applyNumberFormat="1" applyFont="1" applyFill="1" applyBorder="1" applyAlignment="1">
      <alignment horizontal="center" vertical="center"/>
    </xf>
    <xf numFmtId="41" fontId="10" fillId="4" borderId="46" xfId="0" applyNumberFormat="1" applyFont="1" applyFill="1" applyBorder="1" applyAlignment="1">
      <alignment horizontal="center" vertical="center"/>
    </xf>
    <xf numFmtId="0" fontId="31" fillId="4" borderId="0" xfId="0" applyNumberFormat="1" applyFont="1" applyFill="1" applyAlignment="1">
      <alignment vertical="center"/>
    </xf>
    <xf numFmtId="0" fontId="17" fillId="4" borderId="1" xfId="0" applyFont="1" applyFill="1" applyBorder="1" applyAlignment="1">
      <alignment horizontal="center" vertical="center" wrapText="1"/>
    </xf>
    <xf numFmtId="41" fontId="35" fillId="4" borderId="18" xfId="0" applyNumberFormat="1" applyFont="1" applyFill="1" applyBorder="1" applyAlignment="1">
      <alignment horizontal="center" vertical="center"/>
    </xf>
    <xf numFmtId="41" fontId="35" fillId="4" borderId="19" xfId="0" applyNumberFormat="1" applyFont="1" applyFill="1" applyBorder="1" applyAlignment="1">
      <alignment horizontal="center" vertical="center"/>
    </xf>
    <xf numFmtId="41" fontId="35" fillId="4" borderId="21" xfId="0" applyNumberFormat="1" applyFont="1" applyFill="1" applyBorder="1" applyAlignment="1">
      <alignment horizontal="center" vertical="center"/>
    </xf>
    <xf numFmtId="41" fontId="35" fillId="4" borderId="22" xfId="0" applyNumberFormat="1" applyFont="1" applyFill="1" applyBorder="1" applyAlignment="1">
      <alignment horizontal="center" vertical="center"/>
    </xf>
    <xf numFmtId="0" fontId="31" fillId="4" borderId="0" xfId="0" applyFont="1" applyFill="1" applyAlignment="1">
      <alignment vertical="center"/>
    </xf>
    <xf numFmtId="0" fontId="10" fillId="4" borderId="27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 wrapText="1"/>
    </xf>
    <xf numFmtId="0" fontId="8" fillId="4" borderId="0" xfId="0" applyFont="1" applyFill="1">
      <alignment vertical="center"/>
    </xf>
    <xf numFmtId="181" fontId="10" fillId="4" borderId="62" xfId="8" applyNumberFormat="1" applyFont="1" applyFill="1" applyBorder="1" applyAlignment="1">
      <alignment vertical="center"/>
    </xf>
    <xf numFmtId="0" fontId="15" fillId="4" borderId="26" xfId="0" applyFont="1" applyFill="1" applyBorder="1" applyAlignment="1">
      <alignment horizontal="right" vertical="center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/>
    </xf>
    <xf numFmtId="182" fontId="10" fillId="4" borderId="30" xfId="0" applyNumberFormat="1" applyFont="1" applyFill="1" applyBorder="1">
      <alignment vertical="center"/>
    </xf>
    <xf numFmtId="0" fontId="10" fillId="4" borderId="31" xfId="0" applyFont="1" applyFill="1" applyBorder="1" applyAlignment="1">
      <alignment horizontal="center" vertical="center"/>
    </xf>
    <xf numFmtId="182" fontId="10" fillId="4" borderId="32" xfId="0" applyNumberFormat="1" applyFont="1" applyFill="1" applyBorder="1">
      <alignment vertical="center"/>
    </xf>
    <xf numFmtId="182" fontId="10" fillId="4" borderId="32" xfId="8" applyNumberFormat="1" applyFont="1" applyFill="1" applyBorder="1" applyAlignment="1">
      <alignment vertical="center"/>
    </xf>
    <xf numFmtId="0" fontId="10" fillId="4" borderId="33" xfId="0" applyFont="1" applyFill="1" applyBorder="1" applyAlignment="1">
      <alignment horizontal="center" vertical="center"/>
    </xf>
    <xf numFmtId="182" fontId="10" fillId="4" borderId="34" xfId="8" applyNumberFormat="1" applyFont="1" applyFill="1" applyBorder="1" applyAlignment="1">
      <alignment vertical="center"/>
    </xf>
    <xf numFmtId="182" fontId="10" fillId="4" borderId="64" xfId="8" applyNumberFormat="1" applyFont="1" applyFill="1" applyBorder="1" applyAlignment="1">
      <alignment vertical="center"/>
    </xf>
    <xf numFmtId="0" fontId="14" fillId="4" borderId="37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/>
    </xf>
    <xf numFmtId="0" fontId="13" fillId="4" borderId="38" xfId="0" applyFont="1" applyFill="1" applyBorder="1" applyAlignment="1">
      <alignment horizontal="left"/>
    </xf>
    <xf numFmtId="0" fontId="15" fillId="4" borderId="0" xfId="0" applyFont="1" applyFill="1" applyBorder="1" applyAlignment="1">
      <alignment vertical="center"/>
    </xf>
    <xf numFmtId="0" fontId="15" fillId="4" borderId="24" xfId="0" applyFont="1" applyFill="1" applyBorder="1" applyAlignment="1">
      <alignment vertical="center"/>
    </xf>
    <xf numFmtId="0" fontId="36" fillId="0" borderId="26" xfId="0" applyFont="1" applyFill="1" applyBorder="1" applyAlignment="1">
      <alignment horizontal="right" vertical="center"/>
    </xf>
    <xf numFmtId="178" fontId="10" fillId="4" borderId="30" xfId="0" applyNumberFormat="1" applyFont="1" applyFill="1" applyBorder="1" applyAlignment="1">
      <alignment horizontal="center" vertical="center"/>
    </xf>
    <xf numFmtId="41" fontId="10" fillId="4" borderId="32" xfId="9" applyFont="1" applyFill="1" applyBorder="1" applyAlignment="1">
      <alignment horizontal="right" vertical="center"/>
    </xf>
    <xf numFmtId="41" fontId="10" fillId="4" borderId="32" xfId="0" applyNumberFormat="1" applyFont="1" applyFill="1" applyBorder="1" applyAlignment="1">
      <alignment horizontal="center" vertical="center"/>
    </xf>
    <xf numFmtId="41" fontId="10" fillId="4" borderId="34" xfId="0" applyNumberFormat="1" applyFont="1" applyFill="1" applyBorder="1" applyAlignment="1">
      <alignment horizontal="center" vertical="center"/>
    </xf>
    <xf numFmtId="41" fontId="10" fillId="4" borderId="56" xfId="0" applyNumberFormat="1" applyFont="1" applyFill="1" applyBorder="1" applyAlignment="1">
      <alignment horizontal="center" vertical="center"/>
    </xf>
    <xf numFmtId="0" fontId="15" fillId="4" borderId="40" xfId="0" applyFont="1" applyFill="1" applyBorder="1" applyAlignment="1">
      <alignment horizontal="left" vertical="center"/>
    </xf>
    <xf numFmtId="0" fontId="15" fillId="4" borderId="25" xfId="0" applyFont="1" applyFill="1" applyBorder="1" applyAlignment="1">
      <alignment horizontal="left" vertical="center"/>
    </xf>
    <xf numFmtId="41" fontId="10" fillId="4" borderId="30" xfId="0" applyNumberFormat="1" applyFont="1" applyFill="1" applyBorder="1">
      <alignment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41" fontId="10" fillId="4" borderId="34" xfId="0" applyNumberFormat="1" applyFont="1" applyFill="1" applyBorder="1">
      <alignment vertical="center"/>
    </xf>
    <xf numFmtId="0" fontId="8" fillId="4" borderId="35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vertical="center"/>
    </xf>
    <xf numFmtId="0" fontId="20" fillId="4" borderId="54" xfId="0" applyFont="1" applyFill="1" applyBorder="1" applyAlignment="1">
      <alignment horizontal="left" vertical="center"/>
    </xf>
    <xf numFmtId="0" fontId="10" fillId="4" borderId="54" xfId="0" applyFont="1" applyFill="1" applyBorder="1" applyAlignment="1">
      <alignment horizontal="left" vertical="center"/>
    </xf>
    <xf numFmtId="0" fontId="10" fillId="4" borderId="55" xfId="0" applyFont="1" applyFill="1" applyBorder="1" applyAlignment="1">
      <alignment horizontal="left" vertical="center"/>
    </xf>
    <xf numFmtId="0" fontId="13" fillId="4" borderId="39" xfId="0" applyFont="1" applyFill="1" applyBorder="1" applyAlignment="1">
      <alignment horizontal="left" vertical="center"/>
    </xf>
    <xf numFmtId="0" fontId="31" fillId="4" borderId="0" xfId="0" applyNumberFormat="1" applyFont="1" applyFill="1" applyAlignment="1">
      <alignment horizontal="left" vertical="center"/>
    </xf>
    <xf numFmtId="0" fontId="15" fillId="4" borderId="28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/>
    </xf>
    <xf numFmtId="41" fontId="10" fillId="4" borderId="30" xfId="0" applyNumberFormat="1" applyFont="1" applyFill="1" applyBorder="1" applyAlignment="1">
      <alignment horizontal="center" vertical="center"/>
    </xf>
    <xf numFmtId="41" fontId="8" fillId="4" borderId="32" xfId="0" applyNumberFormat="1" applyFont="1" applyFill="1" applyBorder="1">
      <alignment vertical="center"/>
    </xf>
    <xf numFmtId="41" fontId="8" fillId="4" borderId="34" xfId="0" applyNumberFormat="1" applyFont="1" applyFill="1" applyBorder="1">
      <alignment vertical="center"/>
    </xf>
    <xf numFmtId="0" fontId="15" fillId="4" borderId="39" xfId="0" applyFont="1" applyFill="1" applyBorder="1" applyAlignment="1">
      <alignment vertical="center"/>
    </xf>
    <xf numFmtId="178" fontId="15" fillId="4" borderId="40" xfId="0" applyNumberFormat="1" applyFont="1" applyFill="1" applyBorder="1" applyAlignment="1">
      <alignment vertical="center"/>
    </xf>
    <xf numFmtId="178" fontId="15" fillId="2" borderId="0" xfId="0" applyNumberFormat="1" applyFont="1" applyFill="1" applyBorder="1" applyAlignment="1">
      <alignment horizontal="center" vertical="center"/>
    </xf>
    <xf numFmtId="0" fontId="32" fillId="0" borderId="0" xfId="0" applyFont="1">
      <alignment vertical="center"/>
    </xf>
    <xf numFmtId="178" fontId="15" fillId="2" borderId="24" xfId="0" applyNumberFormat="1" applyFont="1" applyFill="1" applyBorder="1" applyAlignment="1">
      <alignment horizontal="left" vertical="center"/>
    </xf>
    <xf numFmtId="178" fontId="15" fillId="2" borderId="25" xfId="0" applyNumberFormat="1" applyFont="1" applyFill="1" applyBorder="1" applyAlignment="1">
      <alignment horizontal="center" vertical="center"/>
    </xf>
    <xf numFmtId="178" fontId="10" fillId="2" borderId="53" xfId="0" applyNumberFormat="1" applyFont="1" applyFill="1" applyBorder="1" applyAlignment="1">
      <alignment horizontal="center" vertical="center"/>
    </xf>
    <xf numFmtId="41" fontId="10" fillId="2" borderId="30" xfId="0" applyNumberFormat="1" applyFont="1" applyFill="1" applyBorder="1" applyAlignment="1">
      <alignment horizontal="center" vertical="center"/>
    </xf>
    <xf numFmtId="178" fontId="10" fillId="2" borderId="54" xfId="0" applyNumberFormat="1" applyFont="1" applyFill="1" applyBorder="1" applyAlignment="1">
      <alignment horizontal="center" vertical="center"/>
    </xf>
    <xf numFmtId="41" fontId="10" fillId="2" borderId="32" xfId="0" applyNumberFormat="1" applyFont="1" applyFill="1" applyBorder="1" applyAlignment="1">
      <alignment horizontal="center" vertical="center"/>
    </xf>
    <xf numFmtId="178" fontId="10" fillId="2" borderId="55" xfId="0" applyNumberFormat="1" applyFont="1" applyFill="1" applyBorder="1" applyAlignment="1">
      <alignment horizontal="center" vertical="center"/>
    </xf>
    <xf numFmtId="41" fontId="10" fillId="2" borderId="34" xfId="0" applyNumberFormat="1" applyFont="1" applyFill="1" applyBorder="1" applyAlignment="1">
      <alignment horizontal="center" vertical="center"/>
    </xf>
    <xf numFmtId="178" fontId="10" fillId="2" borderId="35" xfId="0" applyNumberFormat="1" applyFont="1" applyFill="1" applyBorder="1" applyAlignment="1">
      <alignment horizontal="center" vertical="center"/>
    </xf>
    <xf numFmtId="178" fontId="13" fillId="2" borderId="37" xfId="0" applyNumberFormat="1" applyFont="1" applyFill="1" applyBorder="1" applyAlignment="1">
      <alignment horizontal="left" vertical="center"/>
    </xf>
    <xf numFmtId="178" fontId="10" fillId="2" borderId="38" xfId="0" applyNumberFormat="1" applyFont="1" applyFill="1" applyBorder="1" applyAlignment="1">
      <alignment horizontal="center" vertical="center"/>
    </xf>
    <xf numFmtId="178" fontId="13" fillId="2" borderId="39" xfId="0" applyNumberFormat="1" applyFont="1" applyFill="1" applyBorder="1" applyAlignment="1">
      <alignment horizontal="left" vertical="center"/>
    </xf>
    <xf numFmtId="178" fontId="10" fillId="2" borderId="40" xfId="0" applyNumberFormat="1" applyFont="1" applyFill="1" applyBorder="1" applyAlignment="1">
      <alignment horizontal="center" vertical="center"/>
    </xf>
    <xf numFmtId="178" fontId="10" fillId="2" borderId="41" xfId="0" applyNumberFormat="1" applyFont="1" applyFill="1" applyBorder="1" applyAlignment="1">
      <alignment horizontal="center" vertical="center"/>
    </xf>
    <xf numFmtId="41" fontId="10" fillId="4" borderId="69" xfId="0" applyNumberFormat="1" applyFont="1" applyFill="1" applyBorder="1" applyAlignment="1">
      <alignment vertical="center"/>
    </xf>
    <xf numFmtId="41" fontId="10" fillId="4" borderId="70" xfId="0" applyNumberFormat="1" applyFont="1" applyFill="1" applyBorder="1" applyAlignment="1">
      <alignment vertical="center"/>
    </xf>
    <xf numFmtId="41" fontId="10" fillId="4" borderId="71" xfId="0" applyNumberFormat="1" applyFont="1" applyFill="1" applyBorder="1" applyAlignment="1">
      <alignment vertical="center"/>
    </xf>
    <xf numFmtId="41" fontId="10" fillId="4" borderId="72" xfId="0" applyNumberFormat="1" applyFont="1" applyFill="1" applyBorder="1" applyAlignment="1">
      <alignment vertical="center"/>
    </xf>
    <xf numFmtId="41" fontId="10" fillId="4" borderId="73" xfId="0" applyNumberFormat="1" applyFont="1" applyFill="1" applyBorder="1" applyAlignment="1">
      <alignment vertical="center"/>
    </xf>
    <xf numFmtId="41" fontId="10" fillId="4" borderId="74" xfId="0" applyNumberFormat="1" applyFont="1" applyFill="1" applyBorder="1" applyAlignment="1">
      <alignment vertical="center"/>
    </xf>
    <xf numFmtId="41" fontId="10" fillId="4" borderId="75" xfId="0" applyNumberFormat="1" applyFont="1" applyFill="1" applyBorder="1" applyAlignment="1">
      <alignment vertical="center"/>
    </xf>
    <xf numFmtId="41" fontId="10" fillId="4" borderId="76" xfId="0" applyNumberFormat="1" applyFont="1" applyFill="1" applyBorder="1" applyAlignment="1">
      <alignment vertical="center"/>
    </xf>
    <xf numFmtId="41" fontId="10" fillId="4" borderId="77" xfId="0" applyNumberFormat="1" applyFont="1" applyFill="1" applyBorder="1" applyAlignment="1">
      <alignment vertical="center"/>
    </xf>
    <xf numFmtId="178" fontId="15" fillId="4" borderId="24" xfId="0" applyNumberFormat="1" applyFont="1" applyFill="1" applyBorder="1" applyAlignment="1">
      <alignment horizontal="left" vertical="center"/>
    </xf>
    <xf numFmtId="178" fontId="15" fillId="4" borderId="25" xfId="0" applyNumberFormat="1" applyFont="1" applyFill="1" applyBorder="1" applyAlignment="1">
      <alignment horizontal="center" vertical="center"/>
    </xf>
    <xf numFmtId="178" fontId="15" fillId="4" borderId="26" xfId="0" applyNumberFormat="1" applyFont="1" applyFill="1" applyBorder="1" applyAlignment="1">
      <alignment horizontal="right" vertical="center"/>
    </xf>
    <xf numFmtId="0" fontId="10" fillId="4" borderId="79" xfId="0" applyFont="1" applyFill="1" applyBorder="1" applyAlignment="1">
      <alignment horizontal="center" vertical="center"/>
    </xf>
    <xf numFmtId="41" fontId="10" fillId="4" borderId="80" xfId="0" applyNumberFormat="1" applyFont="1" applyFill="1" applyBorder="1" applyAlignment="1">
      <alignment vertical="center"/>
    </xf>
    <xf numFmtId="0" fontId="20" fillId="4" borderId="81" xfId="0" applyFont="1" applyFill="1" applyBorder="1" applyAlignment="1">
      <alignment horizontal="center" vertical="center"/>
    </xf>
    <xf numFmtId="41" fontId="10" fillId="4" borderId="82" xfId="0" applyNumberFormat="1" applyFont="1" applyFill="1" applyBorder="1" applyAlignment="1">
      <alignment vertical="center"/>
    </xf>
    <xf numFmtId="0" fontId="10" fillId="4" borderId="81" xfId="0" applyFont="1" applyFill="1" applyBorder="1" applyAlignment="1">
      <alignment horizontal="center" vertical="center"/>
    </xf>
    <xf numFmtId="0" fontId="10" fillId="4" borderId="83" xfId="0" applyFont="1" applyFill="1" applyBorder="1" applyAlignment="1">
      <alignment horizontal="center" vertical="center"/>
    </xf>
    <xf numFmtId="41" fontId="10" fillId="4" borderId="84" xfId="0" applyNumberFormat="1" applyFont="1" applyFill="1" applyBorder="1" applyAlignment="1">
      <alignment vertical="center"/>
    </xf>
    <xf numFmtId="41" fontId="24" fillId="4" borderId="85" xfId="7" applyNumberFormat="1" applyFont="1" applyFill="1" applyBorder="1" applyAlignment="1">
      <alignment horizontal="center" vertical="center"/>
    </xf>
    <xf numFmtId="41" fontId="24" fillId="4" borderId="86" xfId="7" applyNumberFormat="1" applyFont="1" applyFill="1" applyBorder="1" applyAlignment="1">
      <alignment horizontal="right" vertical="center"/>
    </xf>
    <xf numFmtId="41" fontId="24" fillId="4" borderId="87" xfId="7" applyFont="1" applyFill="1" applyBorder="1" applyAlignment="1">
      <alignment horizontal="center" vertical="center"/>
    </xf>
    <xf numFmtId="41" fontId="24" fillId="4" borderId="88" xfId="7" applyFont="1" applyFill="1" applyBorder="1" applyAlignment="1">
      <alignment horizontal="right" vertical="center"/>
    </xf>
    <xf numFmtId="41" fontId="10" fillId="4" borderId="87" xfId="0" applyNumberFormat="1" applyFont="1" applyFill="1" applyBorder="1">
      <alignment vertical="center"/>
    </xf>
    <xf numFmtId="41" fontId="10" fillId="4" borderId="88" xfId="0" applyNumberFormat="1" applyFont="1" applyFill="1" applyBorder="1">
      <alignment vertical="center"/>
    </xf>
    <xf numFmtId="41" fontId="10" fillId="4" borderId="89" xfId="0" applyNumberFormat="1" applyFont="1" applyFill="1" applyBorder="1">
      <alignment vertical="center"/>
    </xf>
    <xf numFmtId="41" fontId="10" fillId="4" borderId="90" xfId="0" applyNumberFormat="1" applyFont="1" applyFill="1" applyBorder="1">
      <alignment vertical="center"/>
    </xf>
    <xf numFmtId="41" fontId="24" fillId="4" borderId="59" xfId="7" applyNumberFormat="1" applyFont="1" applyFill="1" applyBorder="1" applyAlignment="1">
      <alignment horizontal="center" vertical="center"/>
    </xf>
    <xf numFmtId="41" fontId="24" fillId="4" borderId="60" xfId="7" applyNumberFormat="1" applyFont="1" applyFill="1" applyBorder="1" applyAlignment="1">
      <alignment horizontal="center" vertical="center"/>
    </xf>
    <xf numFmtId="41" fontId="24" fillId="4" borderId="15" xfId="7" applyNumberFormat="1" applyFont="1" applyFill="1" applyBorder="1" applyAlignment="1">
      <alignment horizontal="center" vertical="center"/>
    </xf>
    <xf numFmtId="41" fontId="24" fillId="4" borderId="16" xfId="7" applyNumberFormat="1" applyFont="1" applyFill="1" applyBorder="1" applyAlignment="1">
      <alignment horizontal="center" vertical="center"/>
    </xf>
    <xf numFmtId="41" fontId="24" fillId="4" borderId="91" xfId="7" applyNumberFormat="1" applyFont="1" applyFill="1" applyBorder="1" applyAlignment="1">
      <alignment horizontal="right" vertical="center"/>
    </xf>
    <xf numFmtId="41" fontId="24" fillId="4" borderId="92" xfId="7" applyFont="1" applyFill="1" applyBorder="1" applyAlignment="1">
      <alignment horizontal="right" vertical="center"/>
    </xf>
    <xf numFmtId="41" fontId="10" fillId="4" borderId="92" xfId="0" applyNumberFormat="1" applyFont="1" applyFill="1" applyBorder="1">
      <alignment vertical="center"/>
    </xf>
    <xf numFmtId="41" fontId="10" fillId="4" borderId="93" xfId="0" applyNumberFormat="1" applyFont="1" applyFill="1" applyBorder="1">
      <alignment vertical="center"/>
    </xf>
    <xf numFmtId="41" fontId="24" fillId="4" borderId="68" xfId="7" applyNumberFormat="1" applyFont="1" applyFill="1" applyBorder="1" applyAlignment="1">
      <alignment horizontal="center" vertical="center"/>
    </xf>
    <xf numFmtId="41" fontId="24" fillId="4" borderId="30" xfId="7" applyNumberFormat="1" applyFont="1" applyFill="1" applyBorder="1" applyAlignment="1">
      <alignment horizontal="center" vertical="center"/>
    </xf>
    <xf numFmtId="0" fontId="10" fillId="4" borderId="65" xfId="0" applyFont="1" applyFill="1" applyBorder="1" applyAlignment="1">
      <alignment vertical="center"/>
    </xf>
    <xf numFmtId="0" fontId="10" fillId="4" borderId="66" xfId="0" applyFont="1" applyFill="1" applyBorder="1" applyAlignment="1">
      <alignment horizontal="left" vertical="center"/>
    </xf>
    <xf numFmtId="0" fontId="20" fillId="4" borderId="66" xfId="0" applyFont="1" applyFill="1" applyBorder="1" applyAlignment="1">
      <alignment horizontal="left" vertical="center"/>
    </xf>
    <xf numFmtId="0" fontId="10" fillId="4" borderId="67" xfId="0" applyFont="1" applyFill="1" applyBorder="1" applyAlignment="1">
      <alignment horizontal="left" vertical="center"/>
    </xf>
    <xf numFmtId="41" fontId="17" fillId="0" borderId="4" xfId="0" applyNumberFormat="1" applyFont="1" applyFill="1" applyBorder="1" applyAlignment="1">
      <alignment vertical="center"/>
    </xf>
    <xf numFmtId="41" fontId="17" fillId="0" borderId="10" xfId="0" applyNumberFormat="1" applyFont="1" applyFill="1" applyBorder="1" applyAlignment="1">
      <alignment vertical="center"/>
    </xf>
    <xf numFmtId="41" fontId="17" fillId="0" borderId="10" xfId="0" applyNumberFormat="1" applyFont="1" applyFill="1" applyBorder="1" applyAlignment="1">
      <alignment horizontal="right" vertical="center"/>
    </xf>
    <xf numFmtId="0" fontId="15" fillId="4" borderId="26" xfId="0" applyFont="1" applyFill="1" applyBorder="1" applyAlignment="1">
      <alignment vertical="center"/>
    </xf>
    <xf numFmtId="41" fontId="35" fillId="4" borderId="32" xfId="0" applyNumberFormat="1" applyFont="1" applyFill="1" applyBorder="1" applyAlignment="1">
      <alignment horizontal="center" vertical="center"/>
    </xf>
    <xf numFmtId="41" fontId="35" fillId="4" borderId="34" xfId="0" applyNumberFormat="1" applyFont="1" applyFill="1" applyBorder="1" applyAlignment="1">
      <alignment horizontal="center" vertical="center"/>
    </xf>
    <xf numFmtId="41" fontId="17" fillId="0" borderId="50" xfId="0" applyNumberFormat="1" applyFont="1" applyFill="1" applyBorder="1" applyAlignment="1">
      <alignment vertical="center"/>
    </xf>
    <xf numFmtId="177" fontId="37" fillId="0" borderId="6" xfId="0" applyNumberFormat="1" applyFont="1" applyFill="1" applyBorder="1" applyAlignment="1">
      <alignment vertical="center"/>
    </xf>
    <xf numFmtId="177" fontId="37" fillId="0" borderId="0" xfId="0" applyNumberFormat="1" applyFont="1" applyFill="1" applyBorder="1" applyAlignment="1">
      <alignment horizontal="right" vertical="center"/>
    </xf>
    <xf numFmtId="177" fontId="37" fillId="0" borderId="0" xfId="0" applyNumberFormat="1" applyFont="1" applyFill="1" applyBorder="1" applyAlignment="1">
      <alignment vertical="center"/>
    </xf>
    <xf numFmtId="184" fontId="37" fillId="0" borderId="0" xfId="0" applyNumberFormat="1" applyFont="1" applyFill="1" applyBorder="1" applyAlignment="1">
      <alignment vertical="center"/>
    </xf>
    <xf numFmtId="41" fontId="17" fillId="4" borderId="15" xfId="0" applyNumberFormat="1" applyFont="1" applyFill="1" applyBorder="1">
      <alignment vertical="center"/>
    </xf>
    <xf numFmtId="41" fontId="17" fillId="4" borderId="16" xfId="0" applyNumberFormat="1" applyFont="1" applyFill="1" applyBorder="1">
      <alignment vertical="center"/>
    </xf>
    <xf numFmtId="41" fontId="17" fillId="4" borderId="30" xfId="0" applyNumberFormat="1" applyFont="1" applyFill="1" applyBorder="1">
      <alignment vertical="center"/>
    </xf>
    <xf numFmtId="39" fontId="37" fillId="0" borderId="0" xfId="10" applyNumberFormat="1" applyFont="1" applyFill="1" applyBorder="1" applyAlignment="1">
      <alignment vertical="center"/>
    </xf>
    <xf numFmtId="177" fontId="17" fillId="0" borderId="6" xfId="0" applyNumberFormat="1" applyFont="1" applyFill="1" applyBorder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39" fontId="17" fillId="0" borderId="0" xfId="10" applyNumberFormat="1" applyFont="1" applyFill="1" applyBorder="1" applyAlignment="1">
      <alignment vertical="center"/>
    </xf>
    <xf numFmtId="184" fontId="17" fillId="0" borderId="0" xfId="0" applyNumberFormat="1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horizontal="right" vertical="center"/>
    </xf>
    <xf numFmtId="183" fontId="17" fillId="0" borderId="0" xfId="0" applyNumberFormat="1" applyFont="1" applyFill="1" applyBorder="1" applyAlignment="1">
      <alignment vertical="center"/>
    </xf>
    <xf numFmtId="183" fontId="37" fillId="0" borderId="0" xfId="0" applyNumberFormat="1" applyFont="1" applyFill="1" applyBorder="1" applyAlignment="1">
      <alignment vertical="center"/>
    </xf>
    <xf numFmtId="177" fontId="17" fillId="0" borderId="8" xfId="0" applyNumberFormat="1" applyFont="1" applyFill="1" applyBorder="1" applyAlignment="1">
      <alignment vertical="center"/>
    </xf>
    <xf numFmtId="177" fontId="17" fillId="0" borderId="9" xfId="0" applyNumberFormat="1" applyFont="1" applyFill="1" applyBorder="1" applyAlignment="1">
      <alignment vertical="center"/>
    </xf>
    <xf numFmtId="39" fontId="17" fillId="0" borderId="9" xfId="10" applyNumberFormat="1" applyFont="1" applyFill="1" applyBorder="1" applyAlignment="1">
      <alignment vertical="center"/>
    </xf>
    <xf numFmtId="184" fontId="17" fillId="0" borderId="9" xfId="0" applyNumberFormat="1" applyFont="1" applyFill="1" applyBorder="1" applyAlignment="1">
      <alignment vertical="center"/>
    </xf>
    <xf numFmtId="184" fontId="37" fillId="0" borderId="38" xfId="0" applyNumberFormat="1" applyFont="1" applyFill="1" applyBorder="1" applyAlignment="1">
      <alignment vertical="center"/>
    </xf>
    <xf numFmtId="184" fontId="17" fillId="0" borderId="38" xfId="0" applyNumberFormat="1" applyFont="1" applyFill="1" applyBorder="1" applyAlignment="1">
      <alignment vertical="center"/>
    </xf>
    <xf numFmtId="183" fontId="17" fillId="0" borderId="38" xfId="0" applyNumberFormat="1" applyFont="1" applyFill="1" applyBorder="1" applyAlignment="1">
      <alignment vertical="center"/>
    </xf>
    <xf numFmtId="184" fontId="17" fillId="0" borderId="36" xfId="0" applyNumberFormat="1" applyFont="1" applyFill="1" applyBorder="1" applyAlignment="1">
      <alignment vertical="center"/>
    </xf>
    <xf numFmtId="177" fontId="3" fillId="0" borderId="94" xfId="0" applyNumberFormat="1" applyFont="1" applyFill="1" applyBorder="1" applyAlignment="1">
      <alignment vertical="center"/>
    </xf>
    <xf numFmtId="177" fontId="3" fillId="0" borderId="40" xfId="0" applyNumberFormat="1" applyFont="1" applyFill="1" applyBorder="1" applyAlignment="1">
      <alignment vertical="center"/>
    </xf>
    <xf numFmtId="39" fontId="3" fillId="0" borderId="40" xfId="10" applyNumberFormat="1" applyFont="1" applyFill="1" applyBorder="1" applyAlignment="1">
      <alignment vertical="center"/>
    </xf>
    <xf numFmtId="184" fontId="3" fillId="0" borderId="40" xfId="0" applyNumberFormat="1" applyFont="1" applyFill="1" applyBorder="1" applyAlignment="1">
      <alignment vertical="center"/>
    </xf>
    <xf numFmtId="184" fontId="3" fillId="0" borderId="41" xfId="0" applyNumberFormat="1" applyFont="1" applyFill="1" applyBorder="1" applyAlignment="1">
      <alignment vertical="center"/>
    </xf>
    <xf numFmtId="0" fontId="10" fillId="4" borderId="27" xfId="0" applyFont="1" applyFill="1" applyBorder="1" applyAlignment="1">
      <alignment horizontal="center" vertical="center"/>
    </xf>
    <xf numFmtId="41" fontId="17" fillId="0" borderId="10" xfId="5" applyNumberFormat="1" applyFont="1" applyFill="1" applyBorder="1" applyAlignment="1">
      <alignment vertical="center"/>
    </xf>
    <xf numFmtId="41" fontId="17" fillId="0" borderId="10" xfId="5" applyNumberFormat="1" applyFont="1" applyFill="1" applyBorder="1" applyAlignment="1">
      <alignment horizontal="right" vertical="center"/>
    </xf>
    <xf numFmtId="41" fontId="17" fillId="0" borderId="50" xfId="5" applyNumberFormat="1" applyFont="1" applyFill="1" applyBorder="1" applyAlignment="1">
      <alignment vertical="center"/>
    </xf>
    <xf numFmtId="41" fontId="20" fillId="4" borderId="76" xfId="0" applyNumberFormat="1" applyFont="1" applyFill="1" applyBorder="1" applyAlignment="1">
      <alignment vertical="center"/>
    </xf>
    <xf numFmtId="41" fontId="20" fillId="4" borderId="95" xfId="0" applyNumberFormat="1" applyFont="1" applyFill="1" applyBorder="1" applyAlignment="1">
      <alignment vertical="center"/>
    </xf>
    <xf numFmtId="41" fontId="10" fillId="4" borderId="17" xfId="0" applyNumberFormat="1" applyFont="1" applyFill="1" applyBorder="1" applyAlignment="1">
      <alignment horizontal="center" vertical="center"/>
    </xf>
    <xf numFmtId="41" fontId="10" fillId="4" borderId="20" xfId="0" applyNumberFormat="1" applyFont="1" applyFill="1" applyBorder="1" applyAlignment="1">
      <alignment horizontal="center" vertical="center"/>
    </xf>
    <xf numFmtId="41" fontId="10" fillId="4" borderId="23" xfId="0" applyNumberFormat="1" applyFont="1" applyFill="1" applyBorder="1" applyAlignment="1">
      <alignment horizontal="center" vertical="center"/>
    </xf>
    <xf numFmtId="0" fontId="17" fillId="0" borderId="58" xfId="0" applyFont="1" applyFill="1" applyBorder="1" applyAlignment="1">
      <alignment horizontal="left" vertical="center"/>
    </xf>
    <xf numFmtId="0" fontId="17" fillId="0" borderId="58" xfId="0" applyFont="1" applyFill="1" applyBorder="1" applyAlignment="1">
      <alignment horizontal="left" vertical="center" wrapText="1"/>
    </xf>
    <xf numFmtId="0" fontId="17" fillId="0" borderId="35" xfId="0" applyFont="1" applyFill="1" applyBorder="1" applyAlignment="1">
      <alignment horizontal="left" vertical="center"/>
    </xf>
    <xf numFmtId="0" fontId="8" fillId="4" borderId="40" xfId="0" applyFont="1" applyFill="1" applyBorder="1">
      <alignment vertical="center"/>
    </xf>
    <xf numFmtId="0" fontId="8" fillId="4" borderId="41" xfId="0" applyFont="1" applyFill="1" applyBorder="1">
      <alignment vertical="center"/>
    </xf>
    <xf numFmtId="0" fontId="18" fillId="2" borderId="39" xfId="0" applyFont="1" applyFill="1" applyBorder="1" applyAlignment="1">
      <alignment horizontal="left" vertical="center"/>
    </xf>
    <xf numFmtId="41" fontId="17" fillId="0" borderId="6" xfId="9" applyFont="1" applyFill="1" applyBorder="1" applyAlignment="1">
      <alignment vertical="center"/>
    </xf>
    <xf numFmtId="41" fontId="17" fillId="0" borderId="0" xfId="9" applyFont="1" applyFill="1" applyBorder="1" applyAlignment="1">
      <alignment vertical="center"/>
    </xf>
    <xf numFmtId="41" fontId="17" fillId="0" borderId="38" xfId="9" applyFont="1" applyFill="1" applyBorder="1" applyAlignment="1">
      <alignment vertical="center"/>
    </xf>
    <xf numFmtId="41" fontId="17" fillId="0" borderId="9" xfId="9" applyFont="1" applyFill="1" applyBorder="1" applyAlignment="1">
      <alignment vertical="center"/>
    </xf>
    <xf numFmtId="41" fontId="17" fillId="0" borderId="36" xfId="9" applyFont="1" applyFill="1" applyBorder="1" applyAlignment="1">
      <alignment vertical="center"/>
    </xf>
    <xf numFmtId="41" fontId="10" fillId="3" borderId="59" xfId="0" applyNumberFormat="1" applyFont="1" applyFill="1" applyBorder="1" applyAlignment="1">
      <alignment horizontal="center" vertical="center"/>
    </xf>
    <xf numFmtId="41" fontId="10" fillId="3" borderId="60" xfId="0" applyNumberFormat="1" applyFont="1" applyFill="1" applyBorder="1" applyAlignment="1">
      <alignment horizontal="center" vertical="center"/>
    </xf>
    <xf numFmtId="41" fontId="10" fillId="2" borderId="60" xfId="0" applyNumberFormat="1" applyFont="1" applyFill="1" applyBorder="1" applyAlignment="1">
      <alignment horizontal="center" vertical="center"/>
    </xf>
    <xf numFmtId="41" fontId="10" fillId="2" borderId="68" xfId="0" applyNumberFormat="1" applyFont="1" applyFill="1" applyBorder="1" applyAlignment="1">
      <alignment horizontal="center" vertical="center"/>
    </xf>
    <xf numFmtId="41" fontId="10" fillId="2" borderId="17" xfId="0" applyNumberFormat="1" applyFont="1" applyFill="1" applyBorder="1" applyAlignment="1">
      <alignment horizontal="center" vertical="center"/>
    </xf>
    <xf numFmtId="41" fontId="10" fillId="2" borderId="20" xfId="0" applyNumberFormat="1" applyFont="1" applyFill="1" applyBorder="1" applyAlignment="1">
      <alignment horizontal="center" vertical="center"/>
    </xf>
    <xf numFmtId="41" fontId="10" fillId="2" borderId="23" xfId="0" applyNumberFormat="1" applyFont="1" applyFill="1" applyBorder="1" applyAlignment="1">
      <alignment horizontal="center" vertical="center"/>
    </xf>
    <xf numFmtId="41" fontId="10" fillId="2" borderId="61" xfId="0" applyNumberFormat="1" applyFont="1" applyFill="1" applyBorder="1" applyAlignment="1">
      <alignment horizontal="center" vertical="center"/>
    </xf>
    <xf numFmtId="0" fontId="8" fillId="4" borderId="0" xfId="0" applyFont="1" applyFill="1">
      <alignment vertical="center"/>
    </xf>
    <xf numFmtId="0" fontId="31" fillId="2" borderId="0" xfId="0" applyFont="1" applyFill="1" applyAlignment="1">
      <alignment horizontal="left" vertical="center"/>
    </xf>
    <xf numFmtId="41" fontId="8" fillId="4" borderId="46" xfId="1" applyNumberFormat="1" applyFont="1" applyFill="1" applyBorder="1" applyAlignment="1">
      <alignment vertical="center"/>
    </xf>
    <xf numFmtId="41" fontId="8" fillId="4" borderId="46" xfId="1" applyNumberFormat="1" applyFont="1" applyFill="1" applyBorder="1" applyAlignment="1">
      <alignment horizontal="right" vertical="center"/>
    </xf>
    <xf numFmtId="41" fontId="8" fillId="4" borderId="56" xfId="1" applyNumberFormat="1" applyFont="1" applyFill="1" applyBorder="1" applyAlignment="1">
      <alignment vertical="center"/>
    </xf>
    <xf numFmtId="41" fontId="20" fillId="4" borderId="96" xfId="0" applyNumberFormat="1" applyFont="1" applyFill="1" applyBorder="1" applyAlignment="1">
      <alignment vertical="center"/>
    </xf>
    <xf numFmtId="41" fontId="20" fillId="4" borderId="71" xfId="0" applyNumberFormat="1" applyFont="1" applyFill="1" applyBorder="1" applyAlignment="1">
      <alignment vertical="center"/>
    </xf>
    <xf numFmtId="41" fontId="20" fillId="4" borderId="82" xfId="0" applyNumberFormat="1" applyFont="1" applyFill="1" applyBorder="1" applyAlignment="1">
      <alignment vertical="center"/>
    </xf>
    <xf numFmtId="41" fontId="10" fillId="4" borderId="97" xfId="0" applyNumberFormat="1" applyFont="1" applyFill="1" applyBorder="1" applyAlignment="1">
      <alignment vertical="center"/>
    </xf>
    <xf numFmtId="41" fontId="20" fillId="4" borderId="98" xfId="0" applyNumberFormat="1" applyFont="1" applyFill="1" applyBorder="1" applyAlignment="1">
      <alignment vertical="center"/>
    </xf>
    <xf numFmtId="41" fontId="20" fillId="4" borderId="99" xfId="0" applyNumberFormat="1" applyFont="1" applyFill="1" applyBorder="1" applyAlignment="1">
      <alignment vertical="center"/>
    </xf>
    <xf numFmtId="41" fontId="10" fillId="4" borderId="100" xfId="0" applyNumberFormat="1" applyFont="1" applyFill="1" applyBorder="1" applyAlignment="1">
      <alignment vertical="center"/>
    </xf>
    <xf numFmtId="41" fontId="10" fillId="4" borderId="59" xfId="0" applyNumberFormat="1" applyFont="1" applyFill="1" applyBorder="1" applyAlignment="1">
      <alignment horizontal="center" vertical="center"/>
    </xf>
    <xf numFmtId="41" fontId="10" fillId="4" borderId="60" xfId="0" applyNumberFormat="1" applyFont="1" applyFill="1" applyBorder="1" applyAlignment="1">
      <alignment vertical="center"/>
    </xf>
    <xf numFmtId="41" fontId="10" fillId="4" borderId="60" xfId="0" applyNumberFormat="1" applyFont="1" applyFill="1" applyBorder="1" applyAlignment="1">
      <alignment horizontal="center" vertical="center"/>
    </xf>
    <xf numFmtId="41" fontId="10" fillId="4" borderId="101" xfId="0" applyNumberFormat="1" applyFont="1" applyFill="1" applyBorder="1" applyAlignment="1">
      <alignment horizontal="center" vertical="center"/>
    </xf>
    <xf numFmtId="181" fontId="10" fillId="4" borderId="63" xfId="8" applyNumberFormat="1" applyFont="1" applyFill="1" applyBorder="1" applyAlignment="1">
      <alignment vertical="center"/>
    </xf>
    <xf numFmtId="0" fontId="8" fillId="4" borderId="0" xfId="0" applyFont="1" applyFill="1">
      <alignment vertical="center"/>
    </xf>
    <xf numFmtId="41" fontId="27" fillId="4" borderId="22" xfId="0" applyNumberFormat="1" applyFont="1" applyFill="1" applyBorder="1" applyAlignment="1">
      <alignment vertical="center"/>
    </xf>
    <xf numFmtId="41" fontId="27" fillId="4" borderId="18" xfId="0" applyNumberFormat="1" applyFont="1" applyFill="1" applyBorder="1" applyAlignment="1"/>
    <xf numFmtId="41" fontId="27" fillId="4" borderId="21" xfId="0" applyNumberFormat="1" applyFont="1" applyFill="1" applyBorder="1" applyAlignment="1"/>
    <xf numFmtId="41" fontId="8" fillId="4" borderId="16" xfId="9" applyFont="1" applyFill="1" applyBorder="1" applyAlignment="1">
      <alignment horizontal="right" vertical="center" indent="1"/>
    </xf>
    <xf numFmtId="41" fontId="27" fillId="4" borderId="15" xfId="9" applyFont="1" applyFill="1" applyBorder="1" applyAlignment="1">
      <alignment horizontal="right" vertical="center" indent="1"/>
    </xf>
    <xf numFmtId="41" fontId="27" fillId="4" borderId="16" xfId="9" applyFont="1" applyFill="1" applyBorder="1" applyAlignment="1">
      <alignment horizontal="right" vertical="center" indent="1"/>
    </xf>
    <xf numFmtId="4" fontId="8" fillId="4" borderId="17" xfId="9" applyNumberFormat="1" applyFont="1" applyFill="1" applyBorder="1" applyAlignment="1">
      <alignment horizontal="right" vertical="center" indent="1"/>
    </xf>
    <xf numFmtId="0" fontId="39" fillId="5" borderId="0" xfId="11" applyFont="1" applyFill="1" applyAlignment="1">
      <alignment vertical="center"/>
    </xf>
    <xf numFmtId="0" fontId="41" fillId="5" borderId="0" xfId="1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10" fillId="4" borderId="28" xfId="0" applyNumberFormat="1" applyFont="1" applyFill="1" applyBorder="1" applyAlignment="1">
      <alignment horizontal="center" vertical="center" wrapText="1"/>
    </xf>
    <xf numFmtId="41" fontId="10" fillId="4" borderId="27" xfId="0" applyNumberFormat="1" applyFont="1" applyFill="1" applyBorder="1" applyAlignment="1">
      <alignment horizontal="center" vertical="center" wrapText="1"/>
    </xf>
    <xf numFmtId="41" fontId="10" fillId="4" borderId="2" xfId="0" applyNumberFormat="1" applyFont="1" applyFill="1" applyBorder="1" applyAlignment="1">
      <alignment horizontal="center" vertical="center" wrapText="1"/>
    </xf>
    <xf numFmtId="41" fontId="10" fillId="4" borderId="5" xfId="0" applyNumberFormat="1" applyFont="1" applyFill="1" applyBorder="1" applyAlignment="1">
      <alignment horizontal="center" vertical="center"/>
    </xf>
    <xf numFmtId="41" fontId="10" fillId="4" borderId="3" xfId="0" applyNumberFormat="1" applyFont="1" applyFill="1" applyBorder="1" applyAlignment="1">
      <alignment horizontal="center" vertical="center" wrapText="1"/>
    </xf>
    <xf numFmtId="0" fontId="32" fillId="4" borderId="39" xfId="0" applyFont="1" applyFill="1" applyBorder="1">
      <alignment vertical="center"/>
    </xf>
    <xf numFmtId="0" fontId="32" fillId="4" borderId="40" xfId="0" applyFont="1" applyFill="1" applyBorder="1">
      <alignment vertical="center"/>
    </xf>
    <xf numFmtId="0" fontId="10" fillId="4" borderId="27" xfId="0" applyFont="1" applyFill="1" applyBorder="1" applyAlignment="1">
      <alignment horizontal="center" vertical="center" wrapText="1"/>
    </xf>
    <xf numFmtId="0" fontId="15" fillId="4" borderId="48" xfId="0" applyFont="1" applyFill="1" applyBorder="1" applyAlignment="1">
      <alignment horizontal="right" vertical="center"/>
    </xf>
    <xf numFmtId="0" fontId="15" fillId="4" borderId="49" xfId="0" applyFont="1" applyFill="1" applyBorder="1" applyAlignment="1">
      <alignment horizontal="right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33" fillId="4" borderId="39" xfId="0" applyFont="1" applyFill="1" applyBorder="1">
      <alignment vertical="center"/>
    </xf>
    <xf numFmtId="0" fontId="33" fillId="4" borderId="40" xfId="0" applyFont="1" applyFill="1" applyBorder="1">
      <alignment vertical="center"/>
    </xf>
    <xf numFmtId="0" fontId="17" fillId="4" borderId="27" xfId="0" applyFont="1" applyFill="1" applyBorder="1" applyAlignment="1">
      <alignment horizontal="center" vertical="center" wrapText="1"/>
    </xf>
    <xf numFmtId="0" fontId="10" fillId="0" borderId="4" xfId="5" applyFont="1" applyFill="1" applyBorder="1" applyAlignment="1">
      <alignment horizontal="center" vertical="center" wrapText="1"/>
    </xf>
    <xf numFmtId="0" fontId="10" fillId="0" borderId="4" xfId="5" applyFont="1" applyFill="1" applyBorder="1" applyAlignment="1">
      <alignment horizontal="center" vertical="center"/>
    </xf>
    <xf numFmtId="0" fontId="10" fillId="0" borderId="11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/>
    </xf>
    <xf numFmtId="0" fontId="10" fillId="0" borderId="57" xfId="5" applyFont="1" applyFill="1" applyBorder="1" applyAlignment="1">
      <alignment horizontal="center" vertical="center"/>
    </xf>
    <xf numFmtId="0" fontId="10" fillId="0" borderId="11" xfId="5" applyFont="1" applyFill="1" applyBorder="1" applyAlignment="1">
      <alignment horizontal="center" vertical="center"/>
    </xf>
    <xf numFmtId="0" fontId="10" fillId="0" borderId="14" xfId="5" applyFont="1" applyFill="1" applyBorder="1" applyAlignment="1">
      <alignment horizontal="center" vertical="center"/>
    </xf>
    <xf numFmtId="0" fontId="15" fillId="0" borderId="48" xfId="5" applyFont="1" applyFill="1" applyBorder="1" applyAlignment="1">
      <alignment horizontal="right"/>
    </xf>
    <xf numFmtId="0" fontId="15" fillId="0" borderId="49" xfId="5" applyFont="1" applyFill="1" applyBorder="1" applyAlignment="1">
      <alignment horizontal="right"/>
    </xf>
    <xf numFmtId="0" fontId="13" fillId="0" borderId="39" xfId="5" applyFont="1" applyFill="1" applyBorder="1" applyAlignment="1">
      <alignment horizontal="left" vertical="center" wrapText="1"/>
    </xf>
    <xf numFmtId="0" fontId="13" fillId="0" borderId="40" xfId="5" applyFont="1" applyFill="1" applyBorder="1" applyAlignment="1">
      <alignment horizontal="left" vertical="center"/>
    </xf>
    <xf numFmtId="0" fontId="31" fillId="0" borderId="0" xfId="5" applyFont="1" applyFill="1" applyAlignment="1" applyProtection="1">
      <alignment horizontal="left"/>
    </xf>
    <xf numFmtId="0" fontId="10" fillId="0" borderId="3" xfId="5" applyFont="1" applyFill="1" applyBorder="1" applyAlignment="1">
      <alignment horizontal="center" vertical="center" wrapText="1"/>
    </xf>
    <xf numFmtId="0" fontId="10" fillId="0" borderId="3" xfId="5" applyFont="1" applyFill="1" applyBorder="1" applyAlignment="1">
      <alignment horizontal="center" vertical="center"/>
    </xf>
    <xf numFmtId="0" fontId="10" fillId="0" borderId="2" xfId="5" applyFont="1" applyFill="1" applyBorder="1" applyAlignment="1">
      <alignment horizontal="center" vertical="center" wrapText="1"/>
    </xf>
    <xf numFmtId="0" fontId="10" fillId="0" borderId="12" xfId="5" applyFont="1" applyFill="1" applyBorder="1" applyAlignment="1">
      <alignment horizontal="center" vertical="center" wrapText="1"/>
    </xf>
    <xf numFmtId="0" fontId="10" fillId="0" borderId="5" xfId="5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0" fillId="0" borderId="27" xfId="5" applyFont="1" applyFill="1" applyBorder="1" applyAlignment="1">
      <alignment horizontal="center" vertical="center"/>
    </xf>
    <xf numFmtId="0" fontId="10" fillId="0" borderId="12" xfId="5" applyFont="1" applyFill="1" applyBorder="1" applyAlignment="1">
      <alignment horizontal="center" vertical="center"/>
    </xf>
    <xf numFmtId="0" fontId="10" fillId="0" borderId="5" xfId="5" applyFont="1" applyFill="1" applyBorder="1" applyAlignment="1">
      <alignment horizontal="center" vertical="center"/>
    </xf>
    <xf numFmtId="0" fontId="13" fillId="0" borderId="37" xfId="5" applyFont="1" applyFill="1" applyBorder="1" applyAlignment="1">
      <alignment horizontal="left" vertical="center" wrapText="1"/>
    </xf>
    <xf numFmtId="0" fontId="13" fillId="0" borderId="0" xfId="5" applyFont="1" applyFill="1" applyBorder="1" applyAlignment="1">
      <alignment horizontal="left" vertical="center"/>
    </xf>
    <xf numFmtId="0" fontId="14" fillId="4" borderId="37" xfId="0" applyFont="1" applyFill="1" applyBorder="1">
      <alignment vertical="center"/>
    </xf>
    <xf numFmtId="0" fontId="14" fillId="4" borderId="0" xfId="0" applyFont="1" applyFill="1" applyBorder="1">
      <alignment vertical="center"/>
    </xf>
    <xf numFmtId="0" fontId="14" fillId="4" borderId="39" xfId="0" applyFont="1" applyFill="1" applyBorder="1">
      <alignment vertical="center"/>
    </xf>
    <xf numFmtId="0" fontId="14" fillId="4" borderId="40" xfId="0" applyFont="1" applyFill="1" applyBorder="1">
      <alignment vertical="center"/>
    </xf>
    <xf numFmtId="0" fontId="10" fillId="4" borderId="28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78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4" fillId="4" borderId="38" xfId="0" applyFont="1" applyFill="1" applyBorder="1">
      <alignment vertical="center"/>
    </xf>
    <xf numFmtId="0" fontId="14" fillId="4" borderId="41" xfId="0" applyFont="1" applyFill="1" applyBorder="1">
      <alignment vertical="center"/>
    </xf>
    <xf numFmtId="0" fontId="42" fillId="5" borderId="0" xfId="11" applyFont="1" applyFill="1" applyAlignment="1">
      <alignment horizontal="left" vertical="center"/>
    </xf>
    <xf numFmtId="0" fontId="43" fillId="5" borderId="0" xfId="11" applyFont="1" applyFill="1" applyAlignment="1">
      <alignment vertical="center"/>
    </xf>
    <xf numFmtId="0" fontId="44" fillId="5" borderId="0" xfId="11" applyFont="1" applyFill="1" applyAlignment="1">
      <alignment horizontal="left" vertical="center"/>
    </xf>
    <xf numFmtId="0" fontId="44" fillId="5" borderId="0" xfId="11" applyFont="1" applyFill="1" applyAlignment="1">
      <alignment vertical="center"/>
    </xf>
    <xf numFmtId="0" fontId="45" fillId="5" borderId="0" xfId="12" applyFont="1" applyFill="1" applyAlignment="1">
      <alignment horizontal="center" vertical="center"/>
    </xf>
  </cellXfs>
  <cellStyles count="13">
    <cellStyle name="쉼표 [0]" xfId="9" builtinId="6"/>
    <cellStyle name="쉼표 [0] 2 10 2 2" xfId="3"/>
    <cellStyle name="쉼표 [0] 2 12 2" xfId="2"/>
    <cellStyle name="쉼표 [0] 2 18" xfId="7"/>
    <cellStyle name="통화 [0] 2" xfId="10"/>
    <cellStyle name="통화 [0] 4" xfId="6"/>
    <cellStyle name="표준" xfId="0" builtinId="0"/>
    <cellStyle name="표준 2 2 2 10" xfId="5"/>
    <cellStyle name="표준 211" xfId="4"/>
    <cellStyle name="표준 460" xfId="1"/>
    <cellStyle name="표준 467" xfId="8"/>
    <cellStyle name="표준_-08편집본" xfId="11"/>
    <cellStyle name="하이퍼링크" xfId="1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/>
  </sheetViews>
  <sheetFormatPr defaultRowHeight="16.5"/>
  <cols>
    <col min="2" max="5" width="12.625" customWidth="1"/>
    <col min="6" max="6" width="16" style="482" customWidth="1"/>
  </cols>
  <sheetData>
    <row r="1" spans="1:6" ht="66" customHeight="1">
      <c r="A1" s="553" t="s">
        <v>356</v>
      </c>
      <c r="B1" s="554"/>
      <c r="C1" s="554"/>
      <c r="D1" s="480"/>
      <c r="E1" s="480"/>
      <c r="F1" s="481"/>
    </row>
    <row r="2" spans="1:6" ht="35.25" customHeight="1">
      <c r="A2" s="555" t="s">
        <v>342</v>
      </c>
      <c r="B2" s="556"/>
      <c r="C2" s="556"/>
      <c r="D2" s="556"/>
      <c r="E2" s="480"/>
      <c r="F2" s="557" t="s">
        <v>355</v>
      </c>
    </row>
    <row r="3" spans="1:6" ht="35.25" customHeight="1">
      <c r="A3" s="555" t="s">
        <v>343</v>
      </c>
      <c r="B3" s="556"/>
      <c r="C3" s="556"/>
      <c r="D3" s="556"/>
      <c r="E3" s="480"/>
      <c r="F3" s="557" t="s">
        <v>355</v>
      </c>
    </row>
    <row r="4" spans="1:6" ht="35.25" customHeight="1">
      <c r="A4" s="555" t="s">
        <v>344</v>
      </c>
      <c r="B4" s="556"/>
      <c r="C4" s="556"/>
      <c r="D4" s="556"/>
      <c r="E4" s="480"/>
      <c r="F4" s="557" t="s">
        <v>355</v>
      </c>
    </row>
    <row r="5" spans="1:6" ht="35.25" customHeight="1">
      <c r="A5" s="555" t="s">
        <v>345</v>
      </c>
      <c r="B5" s="556"/>
      <c r="C5" s="556"/>
      <c r="D5" s="556"/>
      <c r="E5" s="480"/>
      <c r="F5" s="557" t="s">
        <v>355</v>
      </c>
    </row>
    <row r="6" spans="1:6" ht="35.25" customHeight="1">
      <c r="A6" s="555" t="s">
        <v>346</v>
      </c>
      <c r="B6" s="556"/>
      <c r="C6" s="556"/>
      <c r="D6" s="556"/>
      <c r="E6" s="480"/>
      <c r="F6" s="557" t="s">
        <v>355</v>
      </c>
    </row>
    <row r="7" spans="1:6" ht="35.25" customHeight="1">
      <c r="A7" s="555" t="s">
        <v>347</v>
      </c>
      <c r="B7" s="556"/>
      <c r="C7" s="556"/>
      <c r="D7" s="556"/>
      <c r="E7" s="480"/>
      <c r="F7" s="481"/>
    </row>
    <row r="8" spans="1:6" ht="35.25" customHeight="1">
      <c r="A8" s="555" t="s">
        <v>348</v>
      </c>
      <c r="B8" s="556"/>
      <c r="C8" s="556"/>
      <c r="D8" s="556"/>
      <c r="E8" s="480"/>
      <c r="F8" s="557" t="s">
        <v>355</v>
      </c>
    </row>
    <row r="9" spans="1:6" ht="35.25" customHeight="1">
      <c r="A9" s="555" t="s">
        <v>349</v>
      </c>
      <c r="B9" s="556"/>
      <c r="C9" s="556"/>
      <c r="D9" s="556"/>
      <c r="E9" s="480"/>
      <c r="F9" s="557" t="s">
        <v>355</v>
      </c>
    </row>
    <row r="10" spans="1:6" ht="35.25" customHeight="1">
      <c r="A10" s="555" t="s">
        <v>350</v>
      </c>
      <c r="B10" s="556"/>
      <c r="C10" s="556"/>
      <c r="D10" s="556"/>
      <c r="E10" s="480"/>
      <c r="F10" s="481"/>
    </row>
    <row r="11" spans="1:6" ht="35.25" customHeight="1">
      <c r="A11" s="555" t="s">
        <v>351</v>
      </c>
      <c r="B11" s="556"/>
      <c r="C11" s="556"/>
      <c r="D11" s="556"/>
      <c r="E11" s="480"/>
      <c r="F11" s="557" t="s">
        <v>355</v>
      </c>
    </row>
    <row r="12" spans="1:6" ht="35.25" customHeight="1">
      <c r="A12" s="555" t="s">
        <v>352</v>
      </c>
      <c r="B12" s="556"/>
      <c r="C12" s="556"/>
      <c r="D12" s="556"/>
      <c r="E12" s="480"/>
      <c r="F12" s="557" t="s">
        <v>355</v>
      </c>
    </row>
    <row r="13" spans="1:6" ht="35.25" customHeight="1">
      <c r="A13" s="555" t="s">
        <v>353</v>
      </c>
      <c r="B13" s="556"/>
      <c r="C13" s="556"/>
      <c r="D13" s="556"/>
      <c r="E13" s="480"/>
      <c r="F13" s="557" t="s">
        <v>355</v>
      </c>
    </row>
    <row r="14" spans="1:6" ht="35.25" customHeight="1">
      <c r="A14" s="555" t="s">
        <v>354</v>
      </c>
      <c r="B14" s="556"/>
      <c r="C14" s="556"/>
      <c r="D14" s="556"/>
      <c r="E14" s="480"/>
      <c r="F14" s="557" t="s">
        <v>355</v>
      </c>
    </row>
  </sheetData>
  <phoneticPr fontId="1" type="noConversion"/>
  <hyperlinks>
    <hyperlink ref="F2" location="'ⅩⅣ-1. 지방세 부담'!A1" display="통계표로 이동"/>
    <hyperlink ref="F3" location="'ⅩⅣ-2. 지방세 징수'!A1" display="통계표로 이동"/>
    <hyperlink ref="F4" location="'ⅩⅣ-3. 예산결산 총괄'!A1" display="통계표로 이동"/>
    <hyperlink ref="F5" location="'ⅩⅣ-4. 일반회계 세입예산 개요'!A1" display="통계표로 이동"/>
    <hyperlink ref="F6" location="'ⅩⅣ-5. 일반회계 세입결산'!A1" display="통계표로 이동"/>
    <hyperlink ref="F8" location="'ⅩⅣ-6. 일반회계 세출예산 개요'!A1" display="통계표로 이동"/>
    <hyperlink ref="F9" location="'ⅩⅣ-7. 일반회계 세출결산'!A1" display="통계표로 이동"/>
    <hyperlink ref="F11" location="'ⅩⅣ-8. 특별회계 예산개요'!A1" display="통계표로 이동"/>
    <hyperlink ref="F12" location="'ⅩⅣ-9. 특별회계 세입세출예산개요'!A1" display="통계표로 이동"/>
    <hyperlink ref="F13" location="'ⅩⅣ-10. 특별회계 예산결산'!A1" display="통계표로 이동"/>
    <hyperlink ref="F14" location="'ⅩⅣ-11. 지방재정자립지표'!A1" display="통계표로 이동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/>
  </sheetViews>
  <sheetFormatPr defaultColWidth="9" defaultRowHeight="16.5"/>
  <cols>
    <col min="1" max="3" width="15.5" style="3" customWidth="1"/>
    <col min="4" max="4" width="18.875" style="3" customWidth="1"/>
    <col min="5" max="5" width="15.5" style="3" customWidth="1"/>
    <col min="6" max="6" width="19.25" style="3" customWidth="1"/>
    <col min="7" max="9" width="15.5" style="3" customWidth="1"/>
    <col min="10" max="10" width="20.5" style="3" customWidth="1"/>
    <col min="11" max="11" width="24.375" style="3" customWidth="1"/>
    <col min="12" max="12" width="15.5" style="3" customWidth="1"/>
    <col min="13" max="13" width="19.75" style="3" customWidth="1"/>
    <col min="14" max="17" width="15.5" style="3" customWidth="1"/>
    <col min="18" max="16384" width="9" style="3"/>
  </cols>
  <sheetData>
    <row r="1" spans="1:23" ht="24" customHeight="1">
      <c r="A1" s="327" t="s">
        <v>341</v>
      </c>
      <c r="C1" s="5"/>
      <c r="D1" s="78"/>
      <c r="E1" s="78"/>
      <c r="F1" s="78"/>
      <c r="G1" s="78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17.25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s="168" customFormat="1" ht="18.75" customHeight="1">
      <c r="A3" s="308" t="s">
        <v>286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294" t="s">
        <v>298</v>
      </c>
      <c r="Q3" s="167"/>
      <c r="R3" s="167"/>
      <c r="S3" s="167"/>
      <c r="T3" s="167"/>
      <c r="U3" s="167"/>
      <c r="V3" s="167"/>
      <c r="W3" s="167"/>
    </row>
    <row r="4" spans="1:23" ht="54" customHeight="1">
      <c r="A4" s="285" t="s">
        <v>157</v>
      </c>
      <c r="B4" s="288" t="s">
        <v>158</v>
      </c>
      <c r="C4" s="22" t="s">
        <v>159</v>
      </c>
      <c r="D4" s="22" t="s">
        <v>160</v>
      </c>
      <c r="E4" s="22" t="s">
        <v>161</v>
      </c>
      <c r="F4" s="22" t="s">
        <v>162</v>
      </c>
      <c r="G4" s="22" t="s">
        <v>163</v>
      </c>
      <c r="H4" s="22" t="s">
        <v>164</v>
      </c>
      <c r="I4" s="22" t="s">
        <v>165</v>
      </c>
      <c r="J4" s="22" t="s">
        <v>166</v>
      </c>
      <c r="K4" s="22" t="s">
        <v>167</v>
      </c>
      <c r="L4" s="22" t="s">
        <v>168</v>
      </c>
      <c r="M4" s="22" t="s">
        <v>169</v>
      </c>
      <c r="N4" s="22" t="s">
        <v>257</v>
      </c>
      <c r="O4" s="22" t="s">
        <v>258</v>
      </c>
      <c r="P4" s="328" t="s">
        <v>170</v>
      </c>
      <c r="Q4" s="5"/>
      <c r="R4" s="5"/>
      <c r="S4" s="5"/>
      <c r="T4" s="5"/>
      <c r="U4" s="5"/>
      <c r="V4" s="5"/>
      <c r="W4" s="5"/>
    </row>
    <row r="5" spans="1:23" ht="24" customHeight="1">
      <c r="A5" s="329" t="s">
        <v>1</v>
      </c>
      <c r="B5" s="54">
        <v>380940</v>
      </c>
      <c r="C5" s="55">
        <v>21115</v>
      </c>
      <c r="D5" s="55">
        <v>20253</v>
      </c>
      <c r="E5" s="55">
        <v>319</v>
      </c>
      <c r="F5" s="55">
        <v>3719</v>
      </c>
      <c r="G5" s="55">
        <v>9679</v>
      </c>
      <c r="H5" s="55">
        <v>217526</v>
      </c>
      <c r="I5" s="55">
        <v>11894</v>
      </c>
      <c r="J5" s="55">
        <v>4991</v>
      </c>
      <c r="K5" s="55">
        <v>7676</v>
      </c>
      <c r="L5" s="55">
        <v>9777</v>
      </c>
      <c r="M5" s="55">
        <v>8445</v>
      </c>
      <c r="N5" s="55">
        <v>0</v>
      </c>
      <c r="O5" s="55">
        <v>0</v>
      </c>
      <c r="P5" s="330">
        <v>65546</v>
      </c>
      <c r="Q5" s="79"/>
      <c r="R5" s="79"/>
      <c r="S5" s="79"/>
      <c r="T5" s="79"/>
      <c r="U5" s="79"/>
      <c r="V5" s="79"/>
      <c r="W5" s="79"/>
    </row>
    <row r="6" spans="1:23" ht="24" customHeight="1">
      <c r="A6" s="329" t="s">
        <v>2</v>
      </c>
      <c r="B6" s="56">
        <v>398808</v>
      </c>
      <c r="C6" s="57">
        <v>24514</v>
      </c>
      <c r="D6" s="57">
        <v>6640</v>
      </c>
      <c r="E6" s="57">
        <v>1442</v>
      </c>
      <c r="F6" s="57">
        <v>7857</v>
      </c>
      <c r="G6" s="57">
        <v>11380</v>
      </c>
      <c r="H6" s="57">
        <v>241296</v>
      </c>
      <c r="I6" s="57">
        <v>12645</v>
      </c>
      <c r="J6" s="57">
        <v>4789</v>
      </c>
      <c r="K6" s="57">
        <v>6517</v>
      </c>
      <c r="L6" s="57">
        <v>7978</v>
      </c>
      <c r="M6" s="57">
        <v>5062</v>
      </c>
      <c r="N6" s="57">
        <v>0</v>
      </c>
      <c r="O6" s="57">
        <v>0</v>
      </c>
      <c r="P6" s="312">
        <v>68688</v>
      </c>
      <c r="Q6" s="79"/>
      <c r="R6" s="79"/>
      <c r="S6" s="79"/>
      <c r="T6" s="79"/>
      <c r="U6" s="79"/>
      <c r="V6" s="79"/>
      <c r="W6" s="79"/>
    </row>
    <row r="7" spans="1:23" ht="24" customHeight="1">
      <c r="A7" s="329" t="s">
        <v>199</v>
      </c>
      <c r="B7" s="80">
        <v>448255</v>
      </c>
      <c r="C7" s="81">
        <v>25931</v>
      </c>
      <c r="D7" s="81">
        <v>3381</v>
      </c>
      <c r="E7" s="81">
        <v>1296</v>
      </c>
      <c r="F7" s="81">
        <v>13276</v>
      </c>
      <c r="G7" s="81">
        <v>13913</v>
      </c>
      <c r="H7" s="81">
        <v>273271</v>
      </c>
      <c r="I7" s="81">
        <v>13922</v>
      </c>
      <c r="J7" s="81">
        <v>4527</v>
      </c>
      <c r="K7" s="81">
        <v>9721</v>
      </c>
      <c r="L7" s="81">
        <v>11462</v>
      </c>
      <c r="M7" s="81">
        <v>3613</v>
      </c>
      <c r="N7" s="81">
        <v>0</v>
      </c>
      <c r="O7" s="81">
        <v>0</v>
      </c>
      <c r="P7" s="331">
        <v>73942</v>
      </c>
      <c r="Q7" s="79"/>
      <c r="R7" s="79"/>
      <c r="S7" s="79"/>
      <c r="T7" s="79"/>
      <c r="U7" s="79"/>
      <c r="V7" s="79"/>
      <c r="W7" s="79"/>
    </row>
    <row r="8" spans="1:23" ht="24" customHeight="1">
      <c r="A8" s="329" t="s">
        <v>200</v>
      </c>
      <c r="B8" s="80">
        <v>486673</v>
      </c>
      <c r="C8" s="81">
        <v>37238</v>
      </c>
      <c r="D8" s="81">
        <v>2218</v>
      </c>
      <c r="E8" s="81">
        <v>2619</v>
      </c>
      <c r="F8" s="81">
        <v>9832</v>
      </c>
      <c r="G8" s="81">
        <v>14914</v>
      </c>
      <c r="H8" s="81">
        <v>286105</v>
      </c>
      <c r="I8" s="81">
        <v>14786</v>
      </c>
      <c r="J8" s="81">
        <v>6399</v>
      </c>
      <c r="K8" s="81">
        <v>6848</v>
      </c>
      <c r="L8" s="81">
        <v>14791</v>
      </c>
      <c r="M8" s="81">
        <v>14019</v>
      </c>
      <c r="N8" s="81">
        <v>0</v>
      </c>
      <c r="O8" s="81">
        <v>0</v>
      </c>
      <c r="P8" s="331">
        <v>76904</v>
      </c>
      <c r="Q8" s="79"/>
      <c r="R8" s="79"/>
      <c r="S8" s="79"/>
      <c r="T8" s="79"/>
      <c r="U8" s="79"/>
      <c r="V8" s="79"/>
      <c r="W8" s="79"/>
    </row>
    <row r="9" spans="1:23" ht="24" customHeight="1">
      <c r="A9" s="194" t="s">
        <v>201</v>
      </c>
      <c r="B9" s="82">
        <v>507952</v>
      </c>
      <c r="C9" s="83">
        <v>30029</v>
      </c>
      <c r="D9" s="83">
        <v>1953</v>
      </c>
      <c r="E9" s="83">
        <v>2538</v>
      </c>
      <c r="F9" s="83">
        <v>10441</v>
      </c>
      <c r="G9" s="83">
        <v>15938</v>
      </c>
      <c r="H9" s="83">
        <v>298593</v>
      </c>
      <c r="I9" s="83">
        <v>16079</v>
      </c>
      <c r="J9" s="83">
        <v>3918</v>
      </c>
      <c r="K9" s="83">
        <v>7461</v>
      </c>
      <c r="L9" s="83">
        <v>13904</v>
      </c>
      <c r="M9" s="83">
        <v>24805</v>
      </c>
      <c r="N9" s="83">
        <v>0</v>
      </c>
      <c r="O9" s="83">
        <v>0</v>
      </c>
      <c r="P9" s="332">
        <v>82292</v>
      </c>
      <c r="Q9" s="79"/>
      <c r="R9" s="79"/>
      <c r="S9" s="79"/>
      <c r="T9" s="79"/>
      <c r="U9" s="79"/>
      <c r="V9" s="79"/>
      <c r="W9" s="79"/>
    </row>
    <row r="10" spans="1:23" ht="24" customHeight="1">
      <c r="A10" s="427" t="s">
        <v>202</v>
      </c>
      <c r="B10" s="392">
        <f t="shared" ref="B10" si="0">SUM(C10:P10)</f>
        <v>538535</v>
      </c>
      <c r="C10" s="428">
        <v>29398</v>
      </c>
      <c r="D10" s="428">
        <v>2541</v>
      </c>
      <c r="E10" s="428">
        <v>4699</v>
      </c>
      <c r="F10" s="428">
        <v>12420</v>
      </c>
      <c r="G10" s="428">
        <v>16531</v>
      </c>
      <c r="H10" s="428">
        <v>328433</v>
      </c>
      <c r="I10" s="428">
        <v>16579</v>
      </c>
      <c r="J10" s="428">
        <v>4140</v>
      </c>
      <c r="K10" s="428">
        <v>4280</v>
      </c>
      <c r="L10" s="428">
        <v>13724</v>
      </c>
      <c r="M10" s="428">
        <v>20060</v>
      </c>
      <c r="N10" s="429">
        <v>0</v>
      </c>
      <c r="O10" s="428">
        <v>0</v>
      </c>
      <c r="P10" s="430">
        <v>85730</v>
      </c>
      <c r="Q10" s="84"/>
      <c r="R10" s="84"/>
      <c r="S10" s="84"/>
      <c r="T10" s="84"/>
      <c r="U10" s="84"/>
      <c r="V10" s="84"/>
      <c r="W10" s="84"/>
    </row>
    <row r="11" spans="1:23" s="168" customFormat="1" ht="18" customHeight="1" thickBot="1">
      <c r="A11" s="333" t="s">
        <v>299</v>
      </c>
      <c r="B11" s="197"/>
      <c r="C11" s="197"/>
      <c r="D11" s="334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8"/>
      <c r="Q11" s="167"/>
      <c r="R11" s="167"/>
      <c r="S11" s="167"/>
      <c r="T11" s="167"/>
      <c r="U11" s="167"/>
      <c r="V11" s="167"/>
      <c r="W11" s="167"/>
    </row>
    <row r="12" spans="1:2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/>
  </sheetViews>
  <sheetFormatPr defaultColWidth="9" defaultRowHeight="16.5"/>
  <cols>
    <col min="1" max="1" width="18.25" style="1" customWidth="1"/>
    <col min="2" max="2" width="15.625" style="1" customWidth="1"/>
    <col min="3" max="3" width="20.375" style="1" customWidth="1"/>
    <col min="4" max="4" width="26.375" style="1" customWidth="1"/>
    <col min="5" max="5" width="15.625" style="1" customWidth="1"/>
    <col min="6" max="6" width="34.75" style="1" customWidth="1"/>
    <col min="7" max="7" width="18.75" style="1" customWidth="1"/>
    <col min="8" max="8" width="26.375" style="1" customWidth="1"/>
    <col min="9" max="10" width="15.625" style="1" customWidth="1"/>
    <col min="11" max="11" width="23.625" style="1" customWidth="1"/>
    <col min="12" max="13" width="21" style="1" customWidth="1"/>
    <col min="14" max="14" width="17.125" style="1" customWidth="1"/>
    <col min="15" max="15" width="18.25" style="1" customWidth="1"/>
    <col min="16" max="16384" width="9" style="1"/>
  </cols>
  <sheetData>
    <row r="1" spans="1:15" ht="24" customHeight="1">
      <c r="A1" s="456" t="s">
        <v>259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2.75" customHeight="1" thickBot="1">
      <c r="A2" s="64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s="336" customFormat="1" ht="18" customHeight="1">
      <c r="A3" s="337" t="s">
        <v>286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294" t="s">
        <v>298</v>
      </c>
      <c r="O3" s="335"/>
    </row>
    <row r="4" spans="1:15" s="3" customFormat="1" ht="57" customHeight="1">
      <c r="A4" s="285" t="s">
        <v>156</v>
      </c>
      <c r="B4" s="287" t="s">
        <v>171</v>
      </c>
      <c r="C4" s="287" t="s">
        <v>172</v>
      </c>
      <c r="D4" s="287" t="s">
        <v>173</v>
      </c>
      <c r="E4" s="287" t="s">
        <v>260</v>
      </c>
      <c r="F4" s="287" t="s">
        <v>174</v>
      </c>
      <c r="G4" s="287" t="s">
        <v>175</v>
      </c>
      <c r="H4" s="287" t="s">
        <v>176</v>
      </c>
      <c r="I4" s="287" t="s">
        <v>177</v>
      </c>
      <c r="J4" s="287" t="s">
        <v>178</v>
      </c>
      <c r="K4" s="287" t="s">
        <v>179</v>
      </c>
      <c r="L4" s="287" t="s">
        <v>180</v>
      </c>
      <c r="M4" s="286" t="s">
        <v>328</v>
      </c>
      <c r="N4" s="295" t="s">
        <v>329</v>
      </c>
      <c r="O4" s="101"/>
    </row>
    <row r="5" spans="1:15" ht="24" customHeight="1">
      <c r="A5" s="339" t="s">
        <v>1</v>
      </c>
      <c r="B5" s="97">
        <v>9600</v>
      </c>
      <c r="C5" s="65">
        <v>705</v>
      </c>
      <c r="D5" s="48">
        <v>0</v>
      </c>
      <c r="E5" s="65">
        <v>8500</v>
      </c>
      <c r="F5" s="65">
        <v>277</v>
      </c>
      <c r="G5" s="65">
        <v>118</v>
      </c>
      <c r="H5" s="48">
        <v>0</v>
      </c>
      <c r="I5" s="48">
        <v>0</v>
      </c>
      <c r="J5" s="48">
        <v>0</v>
      </c>
      <c r="K5" s="65">
        <v>0</v>
      </c>
      <c r="L5" s="48">
        <v>0</v>
      </c>
      <c r="M5" s="451"/>
      <c r="N5" s="340">
        <v>0</v>
      </c>
      <c r="O5" s="96"/>
    </row>
    <row r="6" spans="1:15" ht="24" customHeight="1">
      <c r="A6" s="341" t="s">
        <v>2</v>
      </c>
      <c r="B6" s="98">
        <v>6100</v>
      </c>
      <c r="C6" s="87">
        <v>756</v>
      </c>
      <c r="D6" s="49">
        <v>0</v>
      </c>
      <c r="E6" s="87">
        <v>5010</v>
      </c>
      <c r="F6" s="87">
        <v>300</v>
      </c>
      <c r="G6" s="87">
        <v>34</v>
      </c>
      <c r="H6" s="49">
        <v>0</v>
      </c>
      <c r="I6" s="49">
        <v>0</v>
      </c>
      <c r="J6" s="49">
        <v>0</v>
      </c>
      <c r="K6" s="87">
        <v>0</v>
      </c>
      <c r="L6" s="49">
        <v>0</v>
      </c>
      <c r="M6" s="452"/>
      <c r="N6" s="342">
        <v>0</v>
      </c>
      <c r="O6" s="96"/>
    </row>
    <row r="7" spans="1:15" ht="24" customHeight="1">
      <c r="A7" s="341" t="s">
        <v>199</v>
      </c>
      <c r="B7" s="98">
        <v>7400</v>
      </c>
      <c r="C7" s="87">
        <v>796</v>
      </c>
      <c r="D7" s="49">
        <v>0</v>
      </c>
      <c r="E7" s="87">
        <v>6262</v>
      </c>
      <c r="F7" s="87">
        <v>308</v>
      </c>
      <c r="G7" s="87">
        <v>34</v>
      </c>
      <c r="H7" s="49">
        <v>0</v>
      </c>
      <c r="I7" s="49">
        <v>0</v>
      </c>
      <c r="J7" s="49">
        <v>0</v>
      </c>
      <c r="K7" s="87">
        <v>0</v>
      </c>
      <c r="L7" s="49">
        <v>0</v>
      </c>
      <c r="M7" s="452"/>
      <c r="N7" s="342">
        <v>0</v>
      </c>
      <c r="O7" s="96"/>
    </row>
    <row r="8" spans="1:15" ht="24" customHeight="1">
      <c r="A8" s="341" t="s">
        <v>200</v>
      </c>
      <c r="B8" s="98">
        <v>9870</v>
      </c>
      <c r="C8" s="87">
        <v>916</v>
      </c>
      <c r="D8" s="49">
        <v>0</v>
      </c>
      <c r="E8" s="87">
        <v>5688</v>
      </c>
      <c r="F8" s="87">
        <v>397</v>
      </c>
      <c r="G8" s="87">
        <v>42</v>
      </c>
      <c r="H8" s="49">
        <v>0</v>
      </c>
      <c r="I8" s="49">
        <v>187</v>
      </c>
      <c r="J8" s="49">
        <v>0</v>
      </c>
      <c r="K8" s="87">
        <v>2640</v>
      </c>
      <c r="L8" s="49">
        <v>0</v>
      </c>
      <c r="M8" s="452"/>
      <c r="N8" s="342">
        <v>0</v>
      </c>
      <c r="O8" s="96"/>
    </row>
    <row r="9" spans="1:15" ht="24" customHeight="1">
      <c r="A9" s="343" t="s">
        <v>201</v>
      </c>
      <c r="B9" s="99">
        <v>12160</v>
      </c>
      <c r="C9" s="100">
        <v>959</v>
      </c>
      <c r="D9" s="50">
        <v>0</v>
      </c>
      <c r="E9" s="100">
        <v>4964</v>
      </c>
      <c r="F9" s="100">
        <v>525</v>
      </c>
      <c r="G9" s="100">
        <v>34</v>
      </c>
      <c r="H9" s="50">
        <v>0</v>
      </c>
      <c r="I9" s="50">
        <v>408</v>
      </c>
      <c r="J9" s="50">
        <v>0</v>
      </c>
      <c r="K9" s="100">
        <v>5270</v>
      </c>
      <c r="L9" s="50">
        <v>0</v>
      </c>
      <c r="M9" s="453"/>
      <c r="N9" s="344">
        <v>0</v>
      </c>
      <c r="O9" s="96"/>
    </row>
    <row r="10" spans="1:15" ht="24" customHeight="1">
      <c r="A10" s="345" t="s">
        <v>250</v>
      </c>
      <c r="B10" s="447">
        <v>15080</v>
      </c>
      <c r="C10" s="448">
        <v>992</v>
      </c>
      <c r="D10" s="449"/>
      <c r="E10" s="448">
        <v>6168</v>
      </c>
      <c r="F10" s="448">
        <v>577</v>
      </c>
      <c r="G10" s="448">
        <v>35</v>
      </c>
      <c r="H10" s="449"/>
      <c r="I10" s="449"/>
      <c r="J10" s="449"/>
      <c r="K10" s="448">
        <v>6630</v>
      </c>
      <c r="L10" s="449"/>
      <c r="M10" s="454"/>
      <c r="N10" s="450">
        <v>678</v>
      </c>
      <c r="O10" s="96"/>
    </row>
    <row r="11" spans="1:15">
      <c r="A11" s="346" t="s">
        <v>300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347"/>
      <c r="O11" s="96"/>
    </row>
    <row r="12" spans="1:15" ht="17.25" thickBot="1">
      <c r="A12" s="348" t="s">
        <v>90</v>
      </c>
      <c r="B12" s="349"/>
      <c r="C12" s="349"/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50"/>
      <c r="O12" s="96"/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ColWidth="9" defaultRowHeight="16.5"/>
  <cols>
    <col min="1" max="1" width="21.375" style="3" bestFit="1" customWidth="1"/>
    <col min="2" max="5" width="15.625" style="3" customWidth="1"/>
    <col min="6" max="6" width="22.25" style="3" customWidth="1"/>
    <col min="7" max="7" width="15.625" style="3" customWidth="1"/>
    <col min="8" max="8" width="17.375" style="3" customWidth="1"/>
    <col min="9" max="9" width="18.375" style="3" customWidth="1"/>
    <col min="10" max="10" width="29.5" style="3" customWidth="1"/>
    <col min="11" max="12" width="15.625" style="3" customWidth="1"/>
    <col min="13" max="13" width="19.25" style="292" customWidth="1"/>
    <col min="14" max="14" width="16" style="3" customWidth="1"/>
    <col min="15" max="16384" width="9" style="3"/>
  </cols>
  <sheetData>
    <row r="1" spans="1:14" ht="24" customHeight="1">
      <c r="A1" s="275" t="s">
        <v>181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s="292" customFormat="1" ht="18" customHeight="1" thickBot="1">
      <c r="A2" s="275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s="168" customFormat="1" ht="18" customHeight="1">
      <c r="A3" s="360" t="s">
        <v>301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2" t="s">
        <v>298</v>
      </c>
    </row>
    <row r="4" spans="1:14" ht="39" customHeight="1">
      <c r="A4" s="545" t="s">
        <v>156</v>
      </c>
      <c r="B4" s="505" t="s">
        <v>182</v>
      </c>
      <c r="C4" s="505" t="s">
        <v>183</v>
      </c>
      <c r="D4" s="548"/>
      <c r="E4" s="548"/>
      <c r="F4" s="548"/>
      <c r="G4" s="505" t="s">
        <v>187</v>
      </c>
      <c r="H4" s="498"/>
      <c r="I4" s="498"/>
      <c r="J4" s="498"/>
      <c r="K4" s="498"/>
      <c r="L4" s="498"/>
      <c r="M4" s="502"/>
      <c r="N4" s="543"/>
    </row>
    <row r="5" spans="1:14" ht="51.75" customHeight="1">
      <c r="A5" s="546"/>
      <c r="B5" s="547"/>
      <c r="C5" s="288" t="s">
        <v>193</v>
      </c>
      <c r="D5" s="288" t="s">
        <v>184</v>
      </c>
      <c r="E5" s="288" t="s">
        <v>185</v>
      </c>
      <c r="F5" s="288" t="s">
        <v>186</v>
      </c>
      <c r="G5" s="288" t="s">
        <v>193</v>
      </c>
      <c r="H5" s="288" t="s">
        <v>188</v>
      </c>
      <c r="I5" s="288" t="s">
        <v>189</v>
      </c>
      <c r="J5" s="288" t="s">
        <v>190</v>
      </c>
      <c r="K5" s="288" t="s">
        <v>191</v>
      </c>
      <c r="L5" s="288" t="s">
        <v>192</v>
      </c>
      <c r="M5" s="289" t="s">
        <v>179</v>
      </c>
      <c r="N5" s="295" t="s">
        <v>305</v>
      </c>
    </row>
    <row r="6" spans="1:14" ht="24" customHeight="1">
      <c r="A6" s="187" t="s">
        <v>1</v>
      </c>
      <c r="B6" s="54">
        <v>9600</v>
      </c>
      <c r="C6" s="9"/>
      <c r="D6" s="9"/>
      <c r="E6" s="9"/>
      <c r="F6" s="9"/>
      <c r="G6" s="9">
        <v>9600</v>
      </c>
      <c r="H6" s="55">
        <v>705</v>
      </c>
      <c r="I6" s="55">
        <v>118</v>
      </c>
      <c r="J6" s="55">
        <v>277</v>
      </c>
      <c r="K6" s="55">
        <v>8500</v>
      </c>
      <c r="L6" s="55">
        <v>0</v>
      </c>
      <c r="M6" s="433"/>
      <c r="N6" s="330">
        <v>0</v>
      </c>
    </row>
    <row r="7" spans="1:14" ht="24" customHeight="1">
      <c r="A7" s="189" t="s">
        <v>2</v>
      </c>
      <c r="B7" s="56">
        <v>6100</v>
      </c>
      <c r="C7" s="11"/>
      <c r="D7" s="11"/>
      <c r="E7" s="11"/>
      <c r="F7" s="11"/>
      <c r="G7" s="11">
        <v>6100</v>
      </c>
      <c r="H7" s="57">
        <v>756</v>
      </c>
      <c r="I7" s="57">
        <v>34</v>
      </c>
      <c r="J7" s="57">
        <v>300</v>
      </c>
      <c r="K7" s="57">
        <v>5010</v>
      </c>
      <c r="L7" s="57">
        <v>0</v>
      </c>
      <c r="M7" s="434"/>
      <c r="N7" s="312">
        <v>0</v>
      </c>
    </row>
    <row r="8" spans="1:14" ht="24" customHeight="1">
      <c r="A8" s="189" t="s">
        <v>199</v>
      </c>
      <c r="B8" s="56">
        <v>7400</v>
      </c>
      <c r="C8" s="11"/>
      <c r="D8" s="11"/>
      <c r="E8" s="11"/>
      <c r="F8" s="11"/>
      <c r="G8" s="11">
        <v>7400</v>
      </c>
      <c r="H8" s="57">
        <v>796</v>
      </c>
      <c r="I8" s="57">
        <v>34</v>
      </c>
      <c r="J8" s="57">
        <v>308</v>
      </c>
      <c r="K8" s="57">
        <v>6262</v>
      </c>
      <c r="L8" s="57">
        <v>0</v>
      </c>
      <c r="M8" s="434"/>
      <c r="N8" s="312">
        <v>0</v>
      </c>
    </row>
    <row r="9" spans="1:14" ht="24" customHeight="1">
      <c r="A9" s="189" t="s">
        <v>200</v>
      </c>
      <c r="B9" s="56">
        <v>9870</v>
      </c>
      <c r="C9" s="11"/>
      <c r="D9" s="11"/>
      <c r="E9" s="11"/>
      <c r="F9" s="11"/>
      <c r="G9" s="11">
        <v>9870</v>
      </c>
      <c r="H9" s="57">
        <v>916</v>
      </c>
      <c r="I9" s="57">
        <v>42</v>
      </c>
      <c r="J9" s="57">
        <v>397</v>
      </c>
      <c r="K9" s="57">
        <v>5688</v>
      </c>
      <c r="L9" s="57">
        <v>187</v>
      </c>
      <c r="M9" s="434">
        <v>2640</v>
      </c>
      <c r="N9" s="312"/>
    </row>
    <row r="10" spans="1:14" ht="24" customHeight="1">
      <c r="A10" s="192" t="s">
        <v>201</v>
      </c>
      <c r="B10" s="58">
        <v>12160</v>
      </c>
      <c r="C10" s="102"/>
      <c r="D10" s="102"/>
      <c r="E10" s="102"/>
      <c r="F10" s="102"/>
      <c r="G10" s="102">
        <v>12160</v>
      </c>
      <c r="H10" s="59">
        <v>959</v>
      </c>
      <c r="I10" s="59">
        <v>34</v>
      </c>
      <c r="J10" s="59">
        <v>525</v>
      </c>
      <c r="K10" s="59">
        <v>4964</v>
      </c>
      <c r="L10" s="59">
        <v>408</v>
      </c>
      <c r="M10" s="435">
        <v>5270</v>
      </c>
      <c r="N10" s="313"/>
    </row>
    <row r="11" spans="1:14" ht="24" customHeight="1">
      <c r="A11" s="194" t="s">
        <v>261</v>
      </c>
      <c r="B11" s="467">
        <f>B13</f>
        <v>15080</v>
      </c>
      <c r="C11" s="468">
        <v>0</v>
      </c>
      <c r="D11" s="468">
        <v>0</v>
      </c>
      <c r="E11" s="468">
        <v>0</v>
      </c>
      <c r="F11" s="468">
        <v>0</v>
      </c>
      <c r="G11" s="469">
        <f>G13</f>
        <v>15080</v>
      </c>
      <c r="H11" s="469">
        <f>H13</f>
        <v>992</v>
      </c>
      <c r="I11" s="469">
        <f>I13</f>
        <v>35</v>
      </c>
      <c r="J11" s="469">
        <f>J13</f>
        <v>577</v>
      </c>
      <c r="K11" s="469">
        <f>K13</f>
        <v>6168</v>
      </c>
      <c r="L11" s="469">
        <v>0</v>
      </c>
      <c r="M11" s="469">
        <f>M13</f>
        <v>6630</v>
      </c>
      <c r="N11" s="470">
        <f>N13</f>
        <v>678</v>
      </c>
    </row>
    <row r="12" spans="1:14" ht="24" customHeight="1">
      <c r="A12" s="363"/>
      <c r="B12" s="357"/>
      <c r="C12" s="351"/>
      <c r="D12" s="351"/>
      <c r="E12" s="351"/>
      <c r="F12" s="351"/>
      <c r="G12" s="351"/>
      <c r="H12" s="351"/>
      <c r="I12" s="351"/>
      <c r="J12" s="351"/>
      <c r="K12" s="351"/>
      <c r="L12" s="351"/>
      <c r="M12" s="352"/>
      <c r="N12" s="364"/>
    </row>
    <row r="13" spans="1:14" ht="24" customHeight="1">
      <c r="A13" s="365" t="s">
        <v>91</v>
      </c>
      <c r="B13" s="432">
        <f>SUM(B14:B17)</f>
        <v>15080</v>
      </c>
      <c r="C13" s="460">
        <f t="shared" ref="C13:N13" si="0">SUM(C14:C17)</f>
        <v>0</v>
      </c>
      <c r="D13" s="461">
        <f t="shared" si="0"/>
        <v>0</v>
      </c>
      <c r="E13" s="461">
        <f t="shared" si="0"/>
        <v>0</v>
      </c>
      <c r="F13" s="461">
        <f t="shared" si="0"/>
        <v>0</v>
      </c>
      <c r="G13" s="461">
        <f t="shared" si="0"/>
        <v>15080</v>
      </c>
      <c r="H13" s="461">
        <f>SUM(H14:H17)</f>
        <v>992</v>
      </c>
      <c r="I13" s="461">
        <f t="shared" si="0"/>
        <v>35</v>
      </c>
      <c r="J13" s="461">
        <f t="shared" si="0"/>
        <v>577</v>
      </c>
      <c r="K13" s="461">
        <f t="shared" si="0"/>
        <v>6168</v>
      </c>
      <c r="L13" s="461">
        <f t="shared" si="0"/>
        <v>0</v>
      </c>
      <c r="M13" s="461">
        <f t="shared" si="0"/>
        <v>6630</v>
      </c>
      <c r="N13" s="462">
        <f t="shared" si="0"/>
        <v>678</v>
      </c>
    </row>
    <row r="14" spans="1:14" ht="24" customHeight="1">
      <c r="A14" s="367" t="s">
        <v>92</v>
      </c>
      <c r="B14" s="358">
        <f>SUM(C14:G14)</f>
        <v>7579</v>
      </c>
      <c r="C14" s="353">
        <v>0</v>
      </c>
      <c r="D14" s="353">
        <v>0</v>
      </c>
      <c r="E14" s="353">
        <v>0</v>
      </c>
      <c r="F14" s="353">
        <v>0</v>
      </c>
      <c r="G14" s="353">
        <f>SUM(H14:N14)</f>
        <v>7579</v>
      </c>
      <c r="H14" s="353">
        <v>5</v>
      </c>
      <c r="I14" s="353">
        <v>0</v>
      </c>
      <c r="J14" s="353">
        <v>8</v>
      </c>
      <c r="K14" s="353">
        <v>3318</v>
      </c>
      <c r="L14" s="353">
        <v>0</v>
      </c>
      <c r="M14" s="354">
        <v>3998</v>
      </c>
      <c r="N14" s="366">
        <v>250</v>
      </c>
    </row>
    <row r="15" spans="1:14" ht="24" customHeight="1">
      <c r="A15" s="367" t="s">
        <v>93</v>
      </c>
      <c r="B15" s="358">
        <f t="shared" ref="B15:B26" si="1">SUM(C15:G15)</f>
        <v>826</v>
      </c>
      <c r="C15" s="353">
        <v>0</v>
      </c>
      <c r="D15" s="353">
        <v>0</v>
      </c>
      <c r="E15" s="353">
        <v>0</v>
      </c>
      <c r="F15" s="353">
        <v>0</v>
      </c>
      <c r="G15" s="353">
        <f t="shared" ref="G15:G26" si="2">SUM(H15:N15)</f>
        <v>826</v>
      </c>
      <c r="H15" s="353">
        <v>824</v>
      </c>
      <c r="I15" s="353">
        <v>0</v>
      </c>
      <c r="J15" s="353">
        <v>0</v>
      </c>
      <c r="K15" s="353">
        <v>2</v>
      </c>
      <c r="L15" s="353">
        <v>0</v>
      </c>
      <c r="M15" s="354"/>
      <c r="N15" s="366">
        <v>0</v>
      </c>
    </row>
    <row r="16" spans="1:14" ht="24" customHeight="1">
      <c r="A16" s="367" t="s">
        <v>94</v>
      </c>
      <c r="B16" s="358">
        <f t="shared" si="1"/>
        <v>0</v>
      </c>
      <c r="C16" s="353">
        <v>0</v>
      </c>
      <c r="D16" s="353">
        <v>0</v>
      </c>
      <c r="E16" s="353">
        <v>0</v>
      </c>
      <c r="F16" s="353">
        <v>0</v>
      </c>
      <c r="G16" s="353">
        <f t="shared" si="2"/>
        <v>0</v>
      </c>
      <c r="H16" s="353">
        <v>0</v>
      </c>
      <c r="I16" s="353">
        <v>0</v>
      </c>
      <c r="J16" s="353">
        <v>0</v>
      </c>
      <c r="K16" s="353">
        <v>0</v>
      </c>
      <c r="L16" s="353">
        <v>0</v>
      </c>
      <c r="M16" s="354"/>
      <c r="N16" s="366">
        <v>0</v>
      </c>
    </row>
    <row r="17" spans="1:14" ht="24" customHeight="1">
      <c r="A17" s="367" t="s">
        <v>95</v>
      </c>
      <c r="B17" s="358">
        <f t="shared" si="1"/>
        <v>6675</v>
      </c>
      <c r="C17" s="353">
        <v>0</v>
      </c>
      <c r="D17" s="353">
        <v>0</v>
      </c>
      <c r="E17" s="353">
        <v>0</v>
      </c>
      <c r="F17" s="353">
        <v>0</v>
      </c>
      <c r="G17" s="353">
        <f t="shared" si="2"/>
        <v>6675</v>
      </c>
      <c r="H17" s="353">
        <v>163</v>
      </c>
      <c r="I17" s="353">
        <v>35</v>
      </c>
      <c r="J17" s="353">
        <v>569</v>
      </c>
      <c r="K17" s="353">
        <v>2848</v>
      </c>
      <c r="L17" s="353">
        <v>0</v>
      </c>
      <c r="M17" s="354">
        <v>2632</v>
      </c>
      <c r="N17" s="366">
        <v>428</v>
      </c>
    </row>
    <row r="18" spans="1:14" ht="24" customHeight="1">
      <c r="A18" s="365" t="s">
        <v>96</v>
      </c>
      <c r="B18" s="431">
        <f>SUM(B19:B26)</f>
        <v>15080</v>
      </c>
      <c r="C18" s="353"/>
      <c r="D18" s="353"/>
      <c r="E18" s="353"/>
      <c r="F18" s="463"/>
      <c r="G18" s="464">
        <f>SUM(G19:G26)</f>
        <v>15080</v>
      </c>
      <c r="H18" s="461">
        <f t="shared" ref="H18:N18" si="3">SUM(H19:H26)</f>
        <v>992</v>
      </c>
      <c r="I18" s="461">
        <f t="shared" si="3"/>
        <v>35</v>
      </c>
      <c r="J18" s="461">
        <f t="shared" si="3"/>
        <v>577</v>
      </c>
      <c r="K18" s="461">
        <f t="shared" si="3"/>
        <v>6168</v>
      </c>
      <c r="L18" s="461">
        <f t="shared" si="3"/>
        <v>0</v>
      </c>
      <c r="M18" s="461">
        <f t="shared" si="3"/>
        <v>6630</v>
      </c>
      <c r="N18" s="465">
        <f t="shared" si="3"/>
        <v>678</v>
      </c>
    </row>
    <row r="19" spans="1:14" ht="24" customHeight="1">
      <c r="A19" s="367" t="s">
        <v>30</v>
      </c>
      <c r="B19" s="358">
        <f t="shared" si="1"/>
        <v>52</v>
      </c>
      <c r="C19" s="353">
        <v>0</v>
      </c>
      <c r="D19" s="353">
        <v>0</v>
      </c>
      <c r="E19" s="353">
        <v>0</v>
      </c>
      <c r="F19" s="353">
        <v>0</v>
      </c>
      <c r="G19" s="353">
        <f t="shared" si="2"/>
        <v>52</v>
      </c>
      <c r="H19" s="353">
        <v>0</v>
      </c>
      <c r="I19" s="353">
        <v>0</v>
      </c>
      <c r="J19" s="353">
        <v>0</v>
      </c>
      <c r="K19" s="353">
        <v>52</v>
      </c>
      <c r="L19" s="353">
        <v>0</v>
      </c>
      <c r="M19" s="353">
        <v>0</v>
      </c>
      <c r="N19" s="366">
        <v>0</v>
      </c>
    </row>
    <row r="20" spans="1:14" ht="24" customHeight="1">
      <c r="A20" s="367" t="s">
        <v>97</v>
      </c>
      <c r="B20" s="358">
        <f t="shared" si="1"/>
        <v>0</v>
      </c>
      <c r="C20" s="353">
        <v>0</v>
      </c>
      <c r="D20" s="353">
        <v>0</v>
      </c>
      <c r="E20" s="353">
        <v>0</v>
      </c>
      <c r="F20" s="353">
        <v>0</v>
      </c>
      <c r="G20" s="353">
        <f t="shared" si="2"/>
        <v>0</v>
      </c>
      <c r="H20" s="353">
        <v>0</v>
      </c>
      <c r="I20" s="353">
        <v>0</v>
      </c>
      <c r="J20" s="353">
        <v>0</v>
      </c>
      <c r="K20" s="353">
        <v>0</v>
      </c>
      <c r="L20" s="353">
        <v>0</v>
      </c>
      <c r="M20" s="353">
        <v>0</v>
      </c>
      <c r="N20" s="366">
        <v>0</v>
      </c>
    </row>
    <row r="21" spans="1:14" ht="24" customHeight="1">
      <c r="A21" s="367" t="s">
        <v>47</v>
      </c>
      <c r="B21" s="358">
        <f t="shared" si="1"/>
        <v>7308</v>
      </c>
      <c r="C21" s="353">
        <v>0</v>
      </c>
      <c r="D21" s="353">
        <v>0</v>
      </c>
      <c r="E21" s="353">
        <v>0</v>
      </c>
      <c r="F21" s="353">
        <v>0</v>
      </c>
      <c r="G21" s="353">
        <f t="shared" si="2"/>
        <v>7308</v>
      </c>
      <c r="H21" s="353">
        <v>0</v>
      </c>
      <c r="I21" s="353">
        <v>0</v>
      </c>
      <c r="J21" s="353">
        <v>0</v>
      </c>
      <c r="K21" s="353">
        <v>0</v>
      </c>
      <c r="L21" s="353">
        <v>0</v>
      </c>
      <c r="M21" s="354">
        <v>6630</v>
      </c>
      <c r="N21" s="366">
        <v>678</v>
      </c>
    </row>
    <row r="22" spans="1:14" ht="24" customHeight="1">
      <c r="A22" s="367" t="s">
        <v>53</v>
      </c>
      <c r="B22" s="358">
        <f t="shared" si="1"/>
        <v>1384</v>
      </c>
      <c r="C22" s="353">
        <v>0</v>
      </c>
      <c r="D22" s="353">
        <v>0</v>
      </c>
      <c r="E22" s="353">
        <v>0</v>
      </c>
      <c r="F22" s="353">
        <v>0</v>
      </c>
      <c r="G22" s="353">
        <f t="shared" si="2"/>
        <v>1384</v>
      </c>
      <c r="H22" s="353">
        <v>807</v>
      </c>
      <c r="I22" s="353">
        <v>0</v>
      </c>
      <c r="J22" s="353">
        <v>577</v>
      </c>
      <c r="K22" s="353">
        <v>0</v>
      </c>
      <c r="L22" s="353">
        <v>0</v>
      </c>
      <c r="M22" s="353">
        <v>0</v>
      </c>
      <c r="N22" s="366">
        <v>0</v>
      </c>
    </row>
    <row r="23" spans="1:14" ht="24" customHeight="1">
      <c r="A23" s="367" t="s">
        <v>98</v>
      </c>
      <c r="B23" s="358">
        <f t="shared" si="1"/>
        <v>0</v>
      </c>
      <c r="C23" s="353">
        <v>0</v>
      </c>
      <c r="D23" s="353">
        <v>0</v>
      </c>
      <c r="E23" s="353">
        <v>0</v>
      </c>
      <c r="F23" s="353">
        <v>0</v>
      </c>
      <c r="G23" s="353">
        <f t="shared" si="2"/>
        <v>0</v>
      </c>
      <c r="H23" s="353">
        <v>0</v>
      </c>
      <c r="I23" s="353">
        <v>0</v>
      </c>
      <c r="J23" s="353">
        <v>0</v>
      </c>
      <c r="K23" s="353">
        <v>0</v>
      </c>
      <c r="L23" s="353">
        <v>0</v>
      </c>
      <c r="M23" s="353">
        <v>0</v>
      </c>
      <c r="N23" s="366">
        <v>0</v>
      </c>
    </row>
    <row r="24" spans="1:14" ht="24" customHeight="1">
      <c r="A24" s="367" t="s">
        <v>89</v>
      </c>
      <c r="B24" s="358">
        <f t="shared" si="1"/>
        <v>5288</v>
      </c>
      <c r="C24" s="353">
        <v>0</v>
      </c>
      <c r="D24" s="353">
        <v>0</v>
      </c>
      <c r="E24" s="353">
        <v>0</v>
      </c>
      <c r="F24" s="353">
        <v>0</v>
      </c>
      <c r="G24" s="353">
        <f t="shared" si="2"/>
        <v>5288</v>
      </c>
      <c r="H24" s="353">
        <v>0</v>
      </c>
      <c r="I24" s="353">
        <v>0</v>
      </c>
      <c r="J24" s="353">
        <v>0</v>
      </c>
      <c r="K24" s="353">
        <v>5288</v>
      </c>
      <c r="L24" s="353">
        <v>0</v>
      </c>
      <c r="M24" s="353">
        <v>0</v>
      </c>
      <c r="N24" s="366">
        <v>0</v>
      </c>
    </row>
    <row r="25" spans="1:14" ht="24" customHeight="1">
      <c r="A25" s="367" t="s">
        <v>99</v>
      </c>
      <c r="B25" s="358">
        <f t="shared" si="1"/>
        <v>35</v>
      </c>
      <c r="C25" s="353">
        <v>0</v>
      </c>
      <c r="D25" s="353">
        <v>0</v>
      </c>
      <c r="E25" s="353">
        <v>0</v>
      </c>
      <c r="F25" s="353">
        <v>0</v>
      </c>
      <c r="G25" s="353">
        <f t="shared" si="2"/>
        <v>35</v>
      </c>
      <c r="H25" s="353">
        <v>0</v>
      </c>
      <c r="I25" s="353">
        <v>35</v>
      </c>
      <c r="J25" s="353">
        <v>0</v>
      </c>
      <c r="K25" s="353">
        <v>0</v>
      </c>
      <c r="L25" s="353">
        <v>0</v>
      </c>
      <c r="M25" s="353">
        <v>0</v>
      </c>
      <c r="N25" s="366">
        <v>0</v>
      </c>
    </row>
    <row r="26" spans="1:14" ht="24" customHeight="1">
      <c r="A26" s="368" t="s">
        <v>87</v>
      </c>
      <c r="B26" s="359">
        <f t="shared" si="1"/>
        <v>1013</v>
      </c>
      <c r="C26" s="355">
        <v>0</v>
      </c>
      <c r="D26" s="355">
        <v>0</v>
      </c>
      <c r="E26" s="355">
        <v>0</v>
      </c>
      <c r="F26" s="355">
        <v>0</v>
      </c>
      <c r="G26" s="466">
        <f t="shared" si="2"/>
        <v>1013</v>
      </c>
      <c r="H26" s="355">
        <v>185</v>
      </c>
      <c r="I26" s="355">
        <v>0</v>
      </c>
      <c r="J26" s="355">
        <v>0</v>
      </c>
      <c r="K26" s="355">
        <v>828</v>
      </c>
      <c r="L26" s="355">
        <v>0</v>
      </c>
      <c r="M26" s="356">
        <v>0</v>
      </c>
      <c r="N26" s="369">
        <v>0</v>
      </c>
    </row>
    <row r="27" spans="1:14" s="168" customFormat="1" ht="18" customHeight="1" thickBot="1">
      <c r="A27" s="333" t="s">
        <v>26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8"/>
    </row>
  </sheetData>
  <mergeCells count="4">
    <mergeCell ref="A4:A5"/>
    <mergeCell ref="B4:B5"/>
    <mergeCell ref="C4:F4"/>
    <mergeCell ref="G4:N4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/>
  </sheetViews>
  <sheetFormatPr defaultColWidth="9" defaultRowHeight="16.5"/>
  <cols>
    <col min="1" max="1" width="26" style="3" customWidth="1"/>
    <col min="2" max="5" width="18.625" style="3" customWidth="1"/>
    <col min="6" max="10" width="36.25" style="3" customWidth="1"/>
    <col min="11" max="16384" width="9" style="3"/>
  </cols>
  <sheetData>
    <row r="1" spans="1:6" ht="24" customHeight="1">
      <c r="A1" s="275" t="s">
        <v>194</v>
      </c>
      <c r="C1" s="6"/>
      <c r="D1" s="6"/>
      <c r="E1" s="6"/>
      <c r="F1" s="6"/>
    </row>
    <row r="2" spans="1:6" ht="18" thickBot="1">
      <c r="A2" s="6"/>
      <c r="B2" s="6"/>
      <c r="C2" s="6"/>
      <c r="D2" s="6"/>
      <c r="E2" s="6"/>
      <c r="F2" s="6"/>
    </row>
    <row r="3" spans="1:6" s="168" customFormat="1" ht="18" customHeight="1">
      <c r="A3" s="184" t="s">
        <v>302</v>
      </c>
      <c r="B3" s="185"/>
      <c r="C3" s="185"/>
      <c r="D3" s="185"/>
      <c r="E3" s="294" t="s">
        <v>285</v>
      </c>
      <c r="F3" s="167"/>
    </row>
    <row r="4" spans="1:6" ht="28.5" customHeight="1">
      <c r="A4" s="545" t="s">
        <v>29</v>
      </c>
      <c r="B4" s="505" t="s">
        <v>195</v>
      </c>
      <c r="C4" s="505" t="s">
        <v>196</v>
      </c>
      <c r="D4" s="505" t="s">
        <v>197</v>
      </c>
      <c r="E4" s="507" t="s">
        <v>198</v>
      </c>
      <c r="F4" s="5"/>
    </row>
    <row r="5" spans="1:6" ht="34.5" customHeight="1">
      <c r="A5" s="549"/>
      <c r="B5" s="497"/>
      <c r="C5" s="497"/>
      <c r="D5" s="497"/>
      <c r="E5" s="550"/>
      <c r="F5" s="5"/>
    </row>
    <row r="6" spans="1:6" ht="24" customHeight="1">
      <c r="A6" s="187" t="s">
        <v>1</v>
      </c>
      <c r="B6" s="370">
        <v>4</v>
      </c>
      <c r="C6" s="371">
        <v>9600</v>
      </c>
      <c r="D6" s="371">
        <v>9723</v>
      </c>
      <c r="E6" s="382">
        <v>5647</v>
      </c>
      <c r="F6" s="5"/>
    </row>
    <row r="7" spans="1:6" ht="24" customHeight="1">
      <c r="A7" s="189" t="s">
        <v>2</v>
      </c>
      <c r="B7" s="372">
        <v>21</v>
      </c>
      <c r="C7" s="373">
        <v>47855</v>
      </c>
      <c r="D7" s="373">
        <v>52066</v>
      </c>
      <c r="E7" s="383">
        <v>30053</v>
      </c>
      <c r="F7" s="84"/>
    </row>
    <row r="8" spans="1:6" ht="24" customHeight="1">
      <c r="A8" s="189" t="s">
        <v>199</v>
      </c>
      <c r="B8" s="374">
        <v>4</v>
      </c>
      <c r="C8" s="375">
        <v>10716</v>
      </c>
      <c r="D8" s="375">
        <v>11049</v>
      </c>
      <c r="E8" s="384">
        <v>5840</v>
      </c>
      <c r="F8" s="84"/>
    </row>
    <row r="9" spans="1:6" ht="24" customHeight="1">
      <c r="A9" s="189" t="s">
        <v>200</v>
      </c>
      <c r="B9" s="374">
        <v>6</v>
      </c>
      <c r="C9" s="375">
        <v>13897</v>
      </c>
      <c r="D9" s="375">
        <v>14694</v>
      </c>
      <c r="E9" s="384">
        <v>7144</v>
      </c>
      <c r="F9" s="84"/>
    </row>
    <row r="10" spans="1:6" ht="24" customHeight="1">
      <c r="A10" s="192" t="s">
        <v>201</v>
      </c>
      <c r="B10" s="376">
        <v>6</v>
      </c>
      <c r="C10" s="377">
        <v>16033</v>
      </c>
      <c r="D10" s="377">
        <v>17675</v>
      </c>
      <c r="E10" s="385">
        <v>11016</v>
      </c>
      <c r="F10" s="25"/>
    </row>
    <row r="11" spans="1:6" ht="24" customHeight="1">
      <c r="A11" s="194" t="s">
        <v>202</v>
      </c>
      <c r="B11" s="378">
        <f>SUM(B13:B33)</f>
        <v>6</v>
      </c>
      <c r="C11" s="379">
        <f t="shared" ref="C11:E11" si="0">SUM(C13:C33)</f>
        <v>15080</v>
      </c>
      <c r="D11" s="379">
        <f t="shared" si="0"/>
        <v>15300</v>
      </c>
      <c r="E11" s="386">
        <f t="shared" si="0"/>
        <v>10054</v>
      </c>
      <c r="F11" s="85"/>
    </row>
    <row r="12" spans="1:6" ht="24" customHeight="1">
      <c r="A12" s="322"/>
      <c r="B12" s="380"/>
      <c r="C12" s="381"/>
      <c r="D12" s="381"/>
      <c r="E12" s="387"/>
      <c r="F12" s="5"/>
    </row>
    <row r="13" spans="1:6" ht="24" customHeight="1">
      <c r="A13" s="436" t="s">
        <v>306</v>
      </c>
      <c r="B13" s="442"/>
      <c r="C13" s="443"/>
      <c r="D13" s="443"/>
      <c r="E13" s="444"/>
      <c r="F13" s="5"/>
    </row>
    <row r="14" spans="1:6" ht="24" customHeight="1">
      <c r="A14" s="436" t="s">
        <v>307</v>
      </c>
      <c r="B14" s="442"/>
      <c r="C14" s="443"/>
      <c r="D14" s="443"/>
      <c r="E14" s="444"/>
      <c r="F14" s="84"/>
    </row>
    <row r="15" spans="1:6" ht="24" customHeight="1">
      <c r="A15" s="436" t="s">
        <v>308</v>
      </c>
      <c r="B15" s="442"/>
      <c r="C15" s="443"/>
      <c r="D15" s="443"/>
      <c r="E15" s="444"/>
      <c r="F15" s="84"/>
    </row>
    <row r="16" spans="1:6" ht="24" customHeight="1">
      <c r="A16" s="436" t="s">
        <v>309</v>
      </c>
      <c r="B16" s="442"/>
      <c r="C16" s="443"/>
      <c r="D16" s="443"/>
      <c r="E16" s="444"/>
      <c r="F16" s="84"/>
    </row>
    <row r="17" spans="1:6" ht="24" customHeight="1">
      <c r="A17" s="436" t="s">
        <v>310</v>
      </c>
      <c r="B17" s="442">
        <v>1</v>
      </c>
      <c r="C17" s="443">
        <v>992</v>
      </c>
      <c r="D17" s="443">
        <v>1118</v>
      </c>
      <c r="E17" s="444">
        <v>973</v>
      </c>
      <c r="F17" s="84"/>
    </row>
    <row r="18" spans="1:6" ht="22.5" customHeight="1">
      <c r="A18" s="436" t="s">
        <v>311</v>
      </c>
      <c r="B18" s="442"/>
      <c r="C18" s="443"/>
      <c r="D18" s="443"/>
      <c r="E18" s="444"/>
      <c r="F18" s="84"/>
    </row>
    <row r="19" spans="1:6" ht="22.5" customHeight="1">
      <c r="A19" s="436" t="s">
        <v>312</v>
      </c>
      <c r="B19" s="442"/>
      <c r="C19" s="443"/>
      <c r="D19" s="443"/>
      <c r="E19" s="444"/>
      <c r="F19" s="5"/>
    </row>
    <row r="20" spans="1:6" ht="22.5" customHeight="1">
      <c r="A20" s="436" t="s">
        <v>313</v>
      </c>
      <c r="B20" s="442"/>
      <c r="C20" s="443"/>
      <c r="D20" s="443"/>
      <c r="E20" s="444"/>
      <c r="F20" s="86"/>
    </row>
    <row r="21" spans="1:6" ht="22.5" customHeight="1">
      <c r="A21" s="437" t="s">
        <v>314</v>
      </c>
      <c r="B21" s="442"/>
      <c r="C21" s="443"/>
      <c r="D21" s="443"/>
      <c r="E21" s="444"/>
    </row>
    <row r="22" spans="1:6" ht="22.5" customHeight="1">
      <c r="A22" s="437" t="s">
        <v>315</v>
      </c>
      <c r="B22" s="442">
        <v>1</v>
      </c>
      <c r="C22" s="443">
        <v>35</v>
      </c>
      <c r="D22" s="443">
        <v>35</v>
      </c>
      <c r="E22" s="444">
        <v>0</v>
      </c>
    </row>
    <row r="23" spans="1:6" ht="22.5" customHeight="1">
      <c r="A23" s="437" t="s">
        <v>316</v>
      </c>
      <c r="B23" s="443"/>
      <c r="C23" s="443"/>
      <c r="D23" s="443"/>
      <c r="E23" s="444"/>
    </row>
    <row r="24" spans="1:6" ht="22.5" customHeight="1">
      <c r="A24" s="436" t="s">
        <v>317</v>
      </c>
      <c r="B24" s="443"/>
      <c r="C24" s="443"/>
      <c r="D24" s="443"/>
      <c r="E24" s="444"/>
    </row>
    <row r="25" spans="1:6" ht="22.5" customHeight="1">
      <c r="A25" s="436" t="s">
        <v>318</v>
      </c>
      <c r="B25" s="443"/>
      <c r="C25" s="443"/>
      <c r="D25" s="443"/>
      <c r="E25" s="444"/>
    </row>
    <row r="26" spans="1:6" ht="22.5" customHeight="1">
      <c r="A26" s="436" t="s">
        <v>319</v>
      </c>
      <c r="B26" s="443">
        <v>1</v>
      </c>
      <c r="C26" s="443">
        <v>577</v>
      </c>
      <c r="D26" s="443">
        <v>588</v>
      </c>
      <c r="E26" s="444">
        <v>2</v>
      </c>
    </row>
    <row r="27" spans="1:6" ht="22.5" customHeight="1">
      <c r="A27" s="436" t="s">
        <v>320</v>
      </c>
      <c r="B27" s="443">
        <v>1</v>
      </c>
      <c r="C27" s="443">
        <v>6168</v>
      </c>
      <c r="D27" s="443">
        <v>6254</v>
      </c>
      <c r="E27" s="444">
        <v>2380</v>
      </c>
    </row>
    <row r="28" spans="1:6" ht="22.5" customHeight="1">
      <c r="A28" s="436" t="s">
        <v>321</v>
      </c>
      <c r="B28" s="443"/>
      <c r="C28" s="443"/>
      <c r="D28" s="443"/>
      <c r="E28" s="444"/>
    </row>
    <row r="29" spans="1:6" ht="22.5" customHeight="1">
      <c r="A29" s="436" t="s">
        <v>322</v>
      </c>
      <c r="B29" s="443"/>
      <c r="C29" s="443"/>
      <c r="D29" s="443"/>
      <c r="E29" s="444"/>
    </row>
    <row r="30" spans="1:6" ht="22.5" customHeight="1">
      <c r="A30" s="436" t="s">
        <v>323</v>
      </c>
      <c r="B30" s="443">
        <v>1</v>
      </c>
      <c r="C30" s="443">
        <v>678</v>
      </c>
      <c r="D30" s="443">
        <v>660</v>
      </c>
      <c r="E30" s="444">
        <v>69</v>
      </c>
    </row>
    <row r="31" spans="1:6" ht="22.5" customHeight="1">
      <c r="A31" s="436" t="s">
        <v>324</v>
      </c>
      <c r="B31" s="443"/>
      <c r="C31" s="443"/>
      <c r="D31" s="443"/>
      <c r="E31" s="444"/>
    </row>
    <row r="32" spans="1:6" ht="22.5" customHeight="1">
      <c r="A32" s="436" t="s">
        <v>325</v>
      </c>
      <c r="B32" s="443"/>
      <c r="C32" s="443"/>
      <c r="D32" s="443"/>
      <c r="E32" s="444"/>
    </row>
    <row r="33" spans="1:5" ht="24" customHeight="1">
      <c r="A33" s="438" t="s">
        <v>326</v>
      </c>
      <c r="B33" s="445">
        <v>1</v>
      </c>
      <c r="C33" s="445">
        <v>6630</v>
      </c>
      <c r="D33" s="445">
        <v>6645</v>
      </c>
      <c r="E33" s="446">
        <v>6630</v>
      </c>
    </row>
    <row r="34" spans="1:5" ht="18" customHeight="1" thickBot="1">
      <c r="A34" s="441" t="s">
        <v>327</v>
      </c>
      <c r="B34" s="439"/>
      <c r="C34" s="439"/>
      <c r="D34" s="439"/>
      <c r="E34" s="440"/>
    </row>
  </sheetData>
  <mergeCells count="5">
    <mergeCell ref="A4:A5"/>
    <mergeCell ref="B4:B5"/>
    <mergeCell ref="C4:C5"/>
    <mergeCell ref="D4:D5"/>
    <mergeCell ref="E4:E5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/>
  </sheetViews>
  <sheetFormatPr defaultColWidth="9" defaultRowHeight="16.5"/>
  <cols>
    <col min="1" max="1" width="18.75" style="3" customWidth="1"/>
    <col min="2" max="3" width="23.625" style="3" customWidth="1"/>
    <col min="4" max="4" width="33.125" style="3" customWidth="1"/>
    <col min="5" max="5" width="53.625" style="3" customWidth="1"/>
    <col min="6" max="14" width="62.625" style="3" customWidth="1"/>
    <col min="15" max="16384" width="9" style="3"/>
  </cols>
  <sheetData>
    <row r="1" spans="1:6" ht="24" customHeight="1">
      <c r="A1" s="275" t="s">
        <v>303</v>
      </c>
      <c r="C1" s="5"/>
      <c r="D1" s="5"/>
      <c r="E1" s="5"/>
      <c r="F1" s="5"/>
    </row>
    <row r="2" spans="1:6" ht="18" thickBot="1">
      <c r="A2" s="21"/>
      <c r="B2" s="5"/>
      <c r="C2" s="5"/>
      <c r="D2" s="5"/>
      <c r="E2" s="5"/>
      <c r="F2" s="5"/>
    </row>
    <row r="3" spans="1:6" s="168" customFormat="1" ht="18" customHeight="1">
      <c r="A3" s="184" t="s">
        <v>289</v>
      </c>
      <c r="B3" s="185"/>
      <c r="C3" s="185"/>
      <c r="D3" s="294" t="s">
        <v>293</v>
      </c>
      <c r="E3" s="167"/>
      <c r="F3" s="167"/>
    </row>
    <row r="4" spans="1:6" ht="33">
      <c r="A4" s="186" t="s">
        <v>100</v>
      </c>
      <c r="B4" s="146" t="s">
        <v>290</v>
      </c>
      <c r="C4" s="146" t="s">
        <v>291</v>
      </c>
      <c r="D4" s="295" t="s">
        <v>292</v>
      </c>
      <c r="E4" s="5"/>
      <c r="F4" s="5"/>
    </row>
    <row r="5" spans="1:6" ht="24" customHeight="1">
      <c r="A5" s="296" t="s">
        <v>1</v>
      </c>
      <c r="B5" s="88">
        <v>23.6</v>
      </c>
      <c r="C5" s="55">
        <v>37.4</v>
      </c>
      <c r="D5" s="297">
        <v>0.46200000000000002</v>
      </c>
      <c r="E5" s="5"/>
      <c r="F5" s="5"/>
    </row>
    <row r="6" spans="1:6" ht="24" customHeight="1">
      <c r="A6" s="298" t="s">
        <v>2</v>
      </c>
      <c r="B6" s="89">
        <v>19.100000000000001</v>
      </c>
      <c r="C6" s="57">
        <v>31.3</v>
      </c>
      <c r="D6" s="299">
        <v>0.442</v>
      </c>
      <c r="E6" s="5"/>
      <c r="F6" s="5"/>
    </row>
    <row r="7" spans="1:6" ht="24" customHeight="1">
      <c r="A7" s="298" t="s">
        <v>199</v>
      </c>
      <c r="B7" s="89">
        <v>19.100000000000001</v>
      </c>
      <c r="C7" s="13">
        <v>32.4</v>
      </c>
      <c r="D7" s="299">
        <v>0.46800000000000003</v>
      </c>
      <c r="E7" s="5"/>
      <c r="F7" s="5"/>
    </row>
    <row r="8" spans="1:6" ht="24" customHeight="1">
      <c r="A8" s="298" t="s">
        <v>200</v>
      </c>
      <c r="B8" s="90">
        <v>19.8</v>
      </c>
      <c r="C8" s="91">
        <v>33.799999999999997</v>
      </c>
      <c r="D8" s="300">
        <v>0.46800000000000003</v>
      </c>
      <c r="E8" s="5"/>
      <c r="F8" s="5"/>
    </row>
    <row r="9" spans="1:6" ht="24" customHeight="1">
      <c r="A9" s="301" t="s">
        <v>201</v>
      </c>
      <c r="B9" s="92">
        <v>19.940000000000001</v>
      </c>
      <c r="C9" s="93">
        <v>34.6</v>
      </c>
      <c r="D9" s="302">
        <v>0.46700000000000003</v>
      </c>
      <c r="E9" s="5"/>
      <c r="F9" s="5"/>
    </row>
    <row r="10" spans="1:6" ht="24" customHeight="1">
      <c r="A10" s="194" t="s">
        <v>202</v>
      </c>
      <c r="B10" s="293">
        <v>17.899999999999999</v>
      </c>
      <c r="C10" s="471">
        <v>31.5</v>
      </c>
      <c r="D10" s="303">
        <v>0.39800000000000002</v>
      </c>
      <c r="E10" s="5"/>
      <c r="F10" s="5"/>
    </row>
    <row r="11" spans="1:6" s="94" customFormat="1" ht="18" customHeight="1">
      <c r="A11" s="162" t="s">
        <v>101</v>
      </c>
      <c r="B11" s="145"/>
      <c r="C11" s="145"/>
      <c r="D11" s="163"/>
      <c r="E11" s="24"/>
      <c r="F11" s="24"/>
    </row>
    <row r="12" spans="1:6" s="94" customFormat="1" ht="18" customHeight="1">
      <c r="A12" s="539" t="s">
        <v>102</v>
      </c>
      <c r="B12" s="540"/>
      <c r="C12" s="540"/>
      <c r="D12" s="551"/>
      <c r="E12" s="95"/>
      <c r="F12" s="95"/>
    </row>
    <row r="13" spans="1:6" s="94" customFormat="1" ht="18" customHeight="1">
      <c r="A13" s="304" t="s">
        <v>103</v>
      </c>
      <c r="B13" s="305"/>
      <c r="C13" s="305"/>
      <c r="D13" s="306"/>
      <c r="E13" s="95"/>
      <c r="F13" s="95"/>
    </row>
    <row r="14" spans="1:6" s="94" customFormat="1" ht="18" customHeight="1" thickBot="1">
      <c r="A14" s="541" t="s">
        <v>104</v>
      </c>
      <c r="B14" s="542"/>
      <c r="C14" s="542"/>
      <c r="D14" s="552"/>
      <c r="E14" s="95"/>
      <c r="F14" s="95"/>
    </row>
    <row r="15" spans="1:6">
      <c r="A15" s="5"/>
      <c r="B15" s="5"/>
      <c r="C15" s="5"/>
      <c r="D15" s="5"/>
      <c r="E15" s="5"/>
      <c r="F15" s="5"/>
    </row>
  </sheetData>
  <mergeCells count="2">
    <mergeCell ref="A12:D12"/>
    <mergeCell ref="A14:D1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/>
  </sheetViews>
  <sheetFormatPr defaultColWidth="9" defaultRowHeight="16.5"/>
  <cols>
    <col min="1" max="1" width="12.875" style="3" customWidth="1"/>
    <col min="2" max="2" width="18.625" style="3" customWidth="1"/>
    <col min="3" max="3" width="34.875" style="3" customWidth="1"/>
    <col min="4" max="4" width="26.875" style="3" customWidth="1"/>
    <col min="5" max="5" width="39.375" style="3" customWidth="1"/>
    <col min="6" max="6" width="36.375" style="3" customWidth="1"/>
    <col min="7" max="7" width="36.5" style="3" customWidth="1"/>
    <col min="8" max="16384" width="9" style="3"/>
  </cols>
  <sheetData>
    <row r="1" spans="1:7" s="23" customFormat="1"/>
    <row r="2" spans="1:7" ht="32.25" customHeight="1">
      <c r="A2" s="148" t="s">
        <v>340</v>
      </c>
    </row>
    <row r="3" spans="1:7" s="455" customFormat="1" ht="15" customHeight="1">
      <c r="A3" s="148"/>
    </row>
    <row r="4" spans="1:7" s="23" customFormat="1" ht="15" customHeight="1">
      <c r="A4" s="148"/>
    </row>
    <row r="5" spans="1:7" ht="20.25">
      <c r="A5" s="149" t="s">
        <v>331</v>
      </c>
      <c r="B5" s="4"/>
      <c r="C5" s="5"/>
      <c r="D5" s="5"/>
      <c r="E5" s="5"/>
      <c r="F5" s="5"/>
      <c r="G5" s="5"/>
    </row>
    <row r="6" spans="1:7" ht="18" thickBot="1">
      <c r="A6" s="6"/>
      <c r="B6" s="6"/>
      <c r="C6" s="6"/>
      <c r="D6" s="6"/>
      <c r="E6" s="6"/>
      <c r="F6" s="6"/>
      <c r="G6" s="6"/>
    </row>
    <row r="7" spans="1:7">
      <c r="A7" s="150" t="s">
        <v>268</v>
      </c>
      <c r="B7" s="151"/>
      <c r="C7" s="151"/>
      <c r="D7" s="151"/>
      <c r="E7" s="151"/>
      <c r="F7" s="152" t="s">
        <v>269</v>
      </c>
      <c r="G7" s="5"/>
    </row>
    <row r="8" spans="1:7" ht="24" customHeight="1">
      <c r="A8" s="484" t="s">
        <v>105</v>
      </c>
      <c r="B8" s="485" t="s">
        <v>270</v>
      </c>
      <c r="C8" s="487" t="s">
        <v>106</v>
      </c>
      <c r="D8" s="487" t="s">
        <v>107</v>
      </c>
      <c r="E8" s="487" t="s">
        <v>108</v>
      </c>
      <c r="F8" s="483" t="s">
        <v>109</v>
      </c>
      <c r="G8" s="5"/>
    </row>
    <row r="9" spans="1:7" ht="24" customHeight="1">
      <c r="A9" s="484"/>
      <c r="B9" s="486"/>
      <c r="C9" s="487"/>
      <c r="D9" s="487"/>
      <c r="E9" s="487"/>
      <c r="F9" s="483"/>
      <c r="G9" s="5"/>
    </row>
    <row r="10" spans="1:7" ht="24" customHeight="1">
      <c r="A10" s="153" t="s">
        <v>1</v>
      </c>
      <c r="B10" s="8">
        <v>240280711</v>
      </c>
      <c r="C10" s="9">
        <v>444359</v>
      </c>
      <c r="D10" s="9">
        <v>540735.55616067187</v>
      </c>
      <c r="E10" s="9">
        <v>165041</v>
      </c>
      <c r="F10" s="154">
        <v>1455884.967977654</v>
      </c>
      <c r="G10" s="5"/>
    </row>
    <row r="11" spans="1:7" ht="24" customHeight="1">
      <c r="A11" s="155" t="s">
        <v>2</v>
      </c>
      <c r="B11" s="10">
        <v>274815820</v>
      </c>
      <c r="C11" s="11">
        <v>444375</v>
      </c>
      <c r="D11" s="11">
        <v>618432.22503516171</v>
      </c>
      <c r="E11" s="11">
        <v>167760</v>
      </c>
      <c r="F11" s="156">
        <v>1638148.6647591798</v>
      </c>
      <c r="G11" s="5"/>
    </row>
    <row r="12" spans="1:7" ht="24" customHeight="1">
      <c r="A12" s="155" t="s">
        <v>199</v>
      </c>
      <c r="B12" s="12">
        <v>307603405</v>
      </c>
      <c r="C12" s="13">
        <v>443119</v>
      </c>
      <c r="D12" s="13">
        <v>694177.87321238767</v>
      </c>
      <c r="E12" s="13">
        <v>169568</v>
      </c>
      <c r="F12" s="157">
        <v>1814041.5939328175</v>
      </c>
      <c r="G12" s="5"/>
    </row>
    <row r="13" spans="1:7" ht="24" customHeight="1">
      <c r="A13" s="155" t="s">
        <v>200</v>
      </c>
      <c r="B13" s="14">
        <v>307713570</v>
      </c>
      <c r="C13" s="15">
        <v>440383</v>
      </c>
      <c r="D13" s="15">
        <v>698741</v>
      </c>
      <c r="E13" s="16">
        <v>171181</v>
      </c>
      <c r="F13" s="158">
        <v>1797592</v>
      </c>
      <c r="G13" s="5"/>
    </row>
    <row r="14" spans="1:7" ht="24" customHeight="1">
      <c r="A14" s="159" t="s">
        <v>201</v>
      </c>
      <c r="B14" s="17">
        <v>357131469</v>
      </c>
      <c r="C14" s="18">
        <v>441375</v>
      </c>
      <c r="D14" s="18">
        <v>809133</v>
      </c>
      <c r="E14" s="19">
        <v>174617</v>
      </c>
      <c r="F14" s="160">
        <v>2045227</v>
      </c>
      <c r="G14" s="5"/>
    </row>
    <row r="15" spans="1:7" ht="24" customHeight="1">
      <c r="A15" s="161" t="s">
        <v>202</v>
      </c>
      <c r="B15" s="178">
        <v>329724711</v>
      </c>
      <c r="C15" s="457">
        <v>439489</v>
      </c>
      <c r="D15" s="457">
        <f>B15/C15*1000</f>
        <v>750245.65119946119</v>
      </c>
      <c r="E15" s="458">
        <v>177162</v>
      </c>
      <c r="F15" s="459">
        <f>B15/E15*1000</f>
        <v>1861148.0509364309</v>
      </c>
      <c r="G15" s="20"/>
    </row>
    <row r="16" spans="1:7" s="94" customFormat="1" ht="12">
      <c r="A16" s="162" t="s">
        <v>3</v>
      </c>
      <c r="B16" s="145"/>
      <c r="C16" s="145"/>
      <c r="D16" s="145"/>
      <c r="E16" s="145"/>
      <c r="F16" s="163"/>
      <c r="G16" s="24"/>
    </row>
    <row r="17" spans="1:7" s="94" customFormat="1" ht="12.75" thickBot="1">
      <c r="A17" s="164" t="s">
        <v>4</v>
      </c>
      <c r="B17" s="165"/>
      <c r="C17" s="165"/>
      <c r="D17" s="165"/>
      <c r="E17" s="165"/>
      <c r="F17" s="166"/>
      <c r="G17" s="24"/>
    </row>
  </sheetData>
  <mergeCells count="6">
    <mergeCell ref="F8:F9"/>
    <mergeCell ref="A8:A9"/>
    <mergeCell ref="B8:B9"/>
    <mergeCell ref="C8:C9"/>
    <mergeCell ref="D8:D9"/>
    <mergeCell ref="E8:E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/>
  </sheetViews>
  <sheetFormatPr defaultColWidth="9" defaultRowHeight="16.5"/>
  <cols>
    <col min="1" max="1" width="12.625" style="3" customWidth="1"/>
    <col min="2" max="14" width="13.75" style="3" customWidth="1"/>
    <col min="15" max="17" width="15.125" style="3" customWidth="1"/>
    <col min="18" max="23" width="13.75" style="3" customWidth="1"/>
    <col min="24" max="16384" width="9" style="3"/>
  </cols>
  <sheetData>
    <row r="1" spans="1:26" ht="24" customHeight="1">
      <c r="A1" s="149" t="s">
        <v>330</v>
      </c>
      <c r="B1" s="26"/>
      <c r="C1" s="7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7.25" thickBot="1">
      <c r="A2" s="27"/>
      <c r="B2" s="27"/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168" customFormat="1" ht="17.25" customHeight="1">
      <c r="A3" s="184" t="s">
        <v>0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491" t="s">
        <v>271</v>
      </c>
      <c r="S3" s="492"/>
      <c r="T3" s="167"/>
      <c r="U3" s="167"/>
      <c r="V3" s="167"/>
      <c r="W3" s="167"/>
      <c r="X3" s="167"/>
      <c r="Y3" s="167"/>
      <c r="Z3" s="167"/>
    </row>
    <row r="4" spans="1:26" ht="41.25" customHeight="1">
      <c r="A4" s="490" t="s">
        <v>209</v>
      </c>
      <c r="B4" s="493" t="s">
        <v>203</v>
      </c>
      <c r="C4" s="494"/>
      <c r="D4" s="495"/>
      <c r="E4" s="498" t="s">
        <v>274</v>
      </c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498" t="s">
        <v>204</v>
      </c>
      <c r="Q4" s="501"/>
      <c r="R4" s="502" t="s">
        <v>210</v>
      </c>
      <c r="S4" s="503"/>
      <c r="T4" s="5"/>
      <c r="U4" s="5"/>
      <c r="V4" s="5"/>
      <c r="W4" s="5"/>
      <c r="X4" s="5"/>
      <c r="Y4" s="5"/>
      <c r="Z4" s="5"/>
    </row>
    <row r="5" spans="1:26" ht="30.75" customHeight="1">
      <c r="A5" s="490"/>
      <c r="B5" s="496"/>
      <c r="C5" s="498" t="s">
        <v>211</v>
      </c>
      <c r="D5" s="498" t="s">
        <v>276</v>
      </c>
      <c r="E5" s="498" t="s">
        <v>272</v>
      </c>
      <c r="F5" s="500"/>
      <c r="G5" s="500"/>
      <c r="H5" s="500"/>
      <c r="I5" s="500"/>
      <c r="J5" s="500"/>
      <c r="K5" s="500"/>
      <c r="L5" s="498" t="s">
        <v>275</v>
      </c>
      <c r="M5" s="498"/>
      <c r="N5" s="498"/>
      <c r="O5" s="500"/>
      <c r="P5" s="502" t="s">
        <v>273</v>
      </c>
      <c r="Q5" s="504"/>
      <c r="R5" s="505" t="s">
        <v>206</v>
      </c>
      <c r="S5" s="507" t="s">
        <v>205</v>
      </c>
      <c r="T5" s="5"/>
      <c r="U5" s="5"/>
      <c r="V5" s="5"/>
      <c r="W5" s="5"/>
      <c r="X5" s="5"/>
      <c r="Y5" s="5"/>
      <c r="Z5" s="5"/>
    </row>
    <row r="6" spans="1:26" ht="82.5">
      <c r="A6" s="490"/>
      <c r="B6" s="497"/>
      <c r="C6" s="499"/>
      <c r="D6" s="499"/>
      <c r="E6" s="28" t="s">
        <v>212</v>
      </c>
      <c r="F6" s="28" t="s">
        <v>264</v>
      </c>
      <c r="G6" s="28" t="s">
        <v>265</v>
      </c>
      <c r="H6" s="28" t="s">
        <v>213</v>
      </c>
      <c r="I6" s="28" t="s">
        <v>207</v>
      </c>
      <c r="J6" s="28" t="s">
        <v>214</v>
      </c>
      <c r="K6" s="28" t="s">
        <v>215</v>
      </c>
      <c r="L6" s="28" t="s">
        <v>216</v>
      </c>
      <c r="M6" s="28" t="s">
        <v>217</v>
      </c>
      <c r="N6" s="67" t="s">
        <v>218</v>
      </c>
      <c r="O6" s="67" t="s">
        <v>208</v>
      </c>
      <c r="P6" s="28" t="s">
        <v>219</v>
      </c>
      <c r="Q6" s="28" t="s">
        <v>266</v>
      </c>
      <c r="R6" s="506"/>
      <c r="S6" s="508"/>
      <c r="T6" s="29"/>
      <c r="U6" s="29"/>
      <c r="V6" s="29"/>
      <c r="W6" s="29"/>
      <c r="X6" s="29"/>
      <c r="Y6" s="29"/>
      <c r="Z6" s="29"/>
    </row>
    <row r="7" spans="1:26" ht="24" customHeight="1">
      <c r="A7" s="187" t="s">
        <v>1</v>
      </c>
      <c r="B7" s="68">
        <v>240280711</v>
      </c>
      <c r="C7" s="55">
        <v>181963472</v>
      </c>
      <c r="D7" s="55">
        <v>58317239</v>
      </c>
      <c r="E7" s="55">
        <v>85967125</v>
      </c>
      <c r="F7" s="55">
        <v>0</v>
      </c>
      <c r="G7" s="55"/>
      <c r="H7" s="55">
        <v>29975604</v>
      </c>
      <c r="I7" s="55"/>
      <c r="J7" s="55">
        <v>32795814</v>
      </c>
      <c r="K7" s="55">
        <v>0</v>
      </c>
      <c r="L7" s="69">
        <v>8785814</v>
      </c>
      <c r="M7" s="69">
        <v>45469453</v>
      </c>
      <c r="N7" s="69">
        <v>866214</v>
      </c>
      <c r="O7" s="69">
        <v>866214</v>
      </c>
      <c r="P7" s="55">
        <v>5985545</v>
      </c>
      <c r="Q7" s="55">
        <v>21542384</v>
      </c>
      <c r="R7" s="172">
        <v>3911860</v>
      </c>
      <c r="S7" s="188">
        <v>1172915</v>
      </c>
      <c r="T7" s="29"/>
      <c r="U7" s="29"/>
      <c r="V7" s="29"/>
      <c r="W7" s="29"/>
      <c r="X7" s="29"/>
      <c r="Y7" s="29"/>
      <c r="Z7" s="29"/>
    </row>
    <row r="8" spans="1:26" ht="24" customHeight="1">
      <c r="A8" s="189" t="s">
        <v>2</v>
      </c>
      <c r="B8" s="12">
        <v>274815820</v>
      </c>
      <c r="C8" s="57">
        <v>212526586</v>
      </c>
      <c r="D8" s="57">
        <v>62289234</v>
      </c>
      <c r="E8" s="57">
        <v>109801211</v>
      </c>
      <c r="F8" s="57">
        <v>0</v>
      </c>
      <c r="G8" s="57"/>
      <c r="H8" s="57">
        <v>30897604</v>
      </c>
      <c r="I8" s="57"/>
      <c r="J8" s="57">
        <v>36521351</v>
      </c>
      <c r="K8" s="57">
        <v>0</v>
      </c>
      <c r="L8" s="13">
        <v>10204340</v>
      </c>
      <c r="M8" s="13">
        <v>48291680</v>
      </c>
      <c r="N8" s="13">
        <v>2996975</v>
      </c>
      <c r="O8" s="13">
        <v>2996975</v>
      </c>
      <c r="P8" s="57">
        <v>6889264</v>
      </c>
      <c r="Q8" s="57">
        <v>24197006</v>
      </c>
      <c r="R8" s="173">
        <v>2356592</v>
      </c>
      <c r="S8" s="190">
        <v>796239</v>
      </c>
      <c r="T8" s="29"/>
      <c r="U8" s="29"/>
      <c r="V8" s="29"/>
      <c r="W8" s="29"/>
      <c r="X8" s="29"/>
      <c r="Y8" s="29"/>
      <c r="Z8" s="29"/>
    </row>
    <row r="9" spans="1:26" ht="24" customHeight="1">
      <c r="A9" s="189" t="s">
        <v>199</v>
      </c>
      <c r="B9" s="56">
        <v>307603405</v>
      </c>
      <c r="C9" s="57">
        <v>240060659</v>
      </c>
      <c r="D9" s="57">
        <v>67542746</v>
      </c>
      <c r="E9" s="57">
        <v>124314644</v>
      </c>
      <c r="F9" s="57">
        <v>0</v>
      </c>
      <c r="G9" s="57">
        <v>2631563</v>
      </c>
      <c r="H9" s="57">
        <v>30523741</v>
      </c>
      <c r="I9" s="57">
        <v>46034907</v>
      </c>
      <c r="J9" s="57">
        <v>0</v>
      </c>
      <c r="K9" s="57">
        <v>0</v>
      </c>
      <c r="L9" s="173">
        <v>12457969</v>
      </c>
      <c r="M9" s="173">
        <v>50924044</v>
      </c>
      <c r="N9" s="173">
        <v>3511555</v>
      </c>
      <c r="O9" s="173">
        <v>3511555</v>
      </c>
      <c r="P9" s="57">
        <v>7129434</v>
      </c>
      <c r="Q9" s="57">
        <v>26184874</v>
      </c>
      <c r="R9" s="173">
        <v>3241496</v>
      </c>
      <c r="S9" s="190">
        <v>649178</v>
      </c>
      <c r="T9" s="29"/>
      <c r="U9" s="29"/>
      <c r="V9" s="29"/>
      <c r="W9" s="29"/>
      <c r="X9" s="29"/>
      <c r="Y9" s="29"/>
      <c r="Z9" s="29"/>
    </row>
    <row r="10" spans="1:26" ht="24" customHeight="1">
      <c r="A10" s="189" t="s">
        <v>200</v>
      </c>
      <c r="B10" s="12">
        <v>307713570</v>
      </c>
      <c r="C10" s="57">
        <v>238266737</v>
      </c>
      <c r="D10" s="57">
        <v>69446833</v>
      </c>
      <c r="E10" s="57">
        <v>113692205</v>
      </c>
      <c r="F10" s="57">
        <v>0</v>
      </c>
      <c r="G10" s="57">
        <v>2694017</v>
      </c>
      <c r="H10" s="57">
        <v>31433879</v>
      </c>
      <c r="I10" s="57">
        <v>53089781</v>
      </c>
      <c r="J10" s="57">
        <v>0</v>
      </c>
      <c r="K10" s="57">
        <v>0</v>
      </c>
      <c r="L10" s="173">
        <v>10099343</v>
      </c>
      <c r="M10" s="173">
        <v>54362714</v>
      </c>
      <c r="N10" s="173">
        <v>4140728</v>
      </c>
      <c r="O10" s="173">
        <v>4140728</v>
      </c>
      <c r="P10" s="57">
        <v>7473543</v>
      </c>
      <c r="Q10" s="57">
        <v>25037710</v>
      </c>
      <c r="R10" s="174">
        <v>4845602</v>
      </c>
      <c r="S10" s="191">
        <v>844048</v>
      </c>
      <c r="T10" s="29"/>
      <c r="U10" s="29"/>
      <c r="V10" s="29"/>
      <c r="W10" s="29"/>
      <c r="X10" s="29"/>
      <c r="Y10" s="29"/>
      <c r="Z10" s="29"/>
    </row>
    <row r="11" spans="1:26" ht="24" customHeight="1">
      <c r="A11" s="192" t="s">
        <v>201</v>
      </c>
      <c r="B11" s="17">
        <v>357131469</v>
      </c>
      <c r="C11" s="59">
        <v>285175613</v>
      </c>
      <c r="D11" s="59">
        <v>71955856</v>
      </c>
      <c r="E11" s="59">
        <v>146527584</v>
      </c>
      <c r="F11" s="59">
        <v>0</v>
      </c>
      <c r="G11" s="59">
        <v>2758010</v>
      </c>
      <c r="H11" s="59">
        <v>32655593</v>
      </c>
      <c r="I11" s="59">
        <v>61613721</v>
      </c>
      <c r="J11" s="59">
        <v>0</v>
      </c>
      <c r="K11" s="59">
        <v>0</v>
      </c>
      <c r="L11" s="175">
        <v>9693425</v>
      </c>
      <c r="M11" s="176">
        <v>56865122</v>
      </c>
      <c r="N11" s="175">
        <v>4669583</v>
      </c>
      <c r="O11" s="175">
        <v>4669583</v>
      </c>
      <c r="P11" s="59">
        <v>7810632</v>
      </c>
      <c r="Q11" s="59">
        <v>28045572</v>
      </c>
      <c r="R11" s="177">
        <v>5764500</v>
      </c>
      <c r="S11" s="193">
        <v>727726</v>
      </c>
      <c r="T11" s="29"/>
      <c r="U11" s="29"/>
      <c r="V11" s="29"/>
      <c r="W11" s="29"/>
      <c r="X11" s="29"/>
      <c r="Y11" s="29"/>
      <c r="Z11" s="29"/>
    </row>
    <row r="12" spans="1:26" ht="24" customHeight="1">
      <c r="A12" s="194" t="s">
        <v>202</v>
      </c>
      <c r="B12" s="178">
        <v>329724711</v>
      </c>
      <c r="C12" s="179">
        <v>252905534</v>
      </c>
      <c r="D12" s="179">
        <v>76819177</v>
      </c>
      <c r="E12" s="179">
        <v>114263840</v>
      </c>
      <c r="F12" s="180"/>
      <c r="G12" s="179">
        <v>2823383</v>
      </c>
      <c r="H12" s="179">
        <v>33440965</v>
      </c>
      <c r="I12" s="179">
        <v>63103895</v>
      </c>
      <c r="J12" s="180"/>
      <c r="K12" s="180"/>
      <c r="L12" s="181">
        <v>9559955</v>
      </c>
      <c r="M12" s="182">
        <v>61294929</v>
      </c>
      <c r="N12" s="181">
        <v>1010351</v>
      </c>
      <c r="O12" s="181">
        <v>4025149</v>
      </c>
      <c r="P12" s="179">
        <v>8276048</v>
      </c>
      <c r="Q12" s="179">
        <v>26059024</v>
      </c>
      <c r="R12" s="183">
        <v>4938379</v>
      </c>
      <c r="S12" s="195">
        <v>928793</v>
      </c>
      <c r="T12" s="5"/>
      <c r="U12" s="5"/>
      <c r="V12" s="5"/>
      <c r="W12" s="5"/>
      <c r="X12" s="5"/>
      <c r="Y12" s="5"/>
      <c r="Z12" s="5"/>
    </row>
    <row r="13" spans="1:26" s="168" customFormat="1" ht="18" customHeight="1" thickBot="1">
      <c r="A13" s="488" t="s">
        <v>277</v>
      </c>
      <c r="B13" s="489"/>
      <c r="C13" s="489"/>
      <c r="D13" s="196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8"/>
      <c r="T13" s="167"/>
      <c r="U13" s="167"/>
      <c r="V13" s="167"/>
      <c r="W13" s="167"/>
      <c r="X13" s="167"/>
      <c r="Y13" s="167"/>
      <c r="Z13" s="167"/>
    </row>
    <row r="14" spans="1:26">
      <c r="A14" s="5"/>
      <c r="B14" s="5"/>
      <c r="C14" s="2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</sheetData>
  <mergeCells count="15">
    <mergeCell ref="A13:C13"/>
    <mergeCell ref="A4:A6"/>
    <mergeCell ref="R3:S3"/>
    <mergeCell ref="B4:D4"/>
    <mergeCell ref="B5:B6"/>
    <mergeCell ref="C5:C6"/>
    <mergeCell ref="D5:D6"/>
    <mergeCell ref="E4:O4"/>
    <mergeCell ref="P4:Q4"/>
    <mergeCell ref="R4:S4"/>
    <mergeCell ref="E5:K5"/>
    <mergeCell ref="L5:O5"/>
    <mergeCell ref="P5:Q5"/>
    <mergeCell ref="R5:R6"/>
    <mergeCell ref="S5:S6"/>
  </mergeCells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/>
  </sheetViews>
  <sheetFormatPr defaultColWidth="9" defaultRowHeight="16.5"/>
  <cols>
    <col min="1" max="1" width="15.625" style="31" customWidth="1"/>
    <col min="2" max="13" width="17.625" style="31" customWidth="1"/>
    <col min="14" max="14" width="18.875" style="31" customWidth="1"/>
    <col min="15" max="16384" width="9" style="31"/>
  </cols>
  <sheetData>
    <row r="1" spans="1:14" ht="24" customHeight="1">
      <c r="A1" s="199" t="s">
        <v>332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7.25" thickBot="1">
      <c r="A2" s="33"/>
      <c r="B2" s="34" t="s">
        <v>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s="202" customFormat="1" ht="13.5">
      <c r="A3" s="203" t="s">
        <v>282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5" t="s">
        <v>283</v>
      </c>
      <c r="N3" s="35"/>
    </row>
    <row r="4" spans="1:14" ht="26.25" customHeight="1">
      <c r="A4" s="514" t="s">
        <v>110</v>
      </c>
      <c r="B4" s="509" t="s">
        <v>278</v>
      </c>
      <c r="C4" s="510"/>
      <c r="D4" s="510"/>
      <c r="E4" s="509" t="s">
        <v>279</v>
      </c>
      <c r="F4" s="510"/>
      <c r="G4" s="510"/>
      <c r="H4" s="509" t="s">
        <v>280</v>
      </c>
      <c r="I4" s="510"/>
      <c r="J4" s="510"/>
      <c r="K4" s="509" t="s">
        <v>281</v>
      </c>
      <c r="L4" s="510"/>
      <c r="M4" s="511"/>
      <c r="N4" s="35"/>
    </row>
    <row r="5" spans="1:14" ht="34.5" customHeight="1">
      <c r="A5" s="514"/>
      <c r="B5" s="200"/>
      <c r="C5" s="201" t="s">
        <v>111</v>
      </c>
      <c r="D5" s="201" t="s">
        <v>112</v>
      </c>
      <c r="E5" s="200"/>
      <c r="F5" s="201" t="s">
        <v>113</v>
      </c>
      <c r="G5" s="201" t="s">
        <v>114</v>
      </c>
      <c r="H5" s="200"/>
      <c r="I5" s="201" t="s">
        <v>115</v>
      </c>
      <c r="J5" s="201" t="s">
        <v>114</v>
      </c>
      <c r="K5" s="200"/>
      <c r="L5" s="201" t="s">
        <v>111</v>
      </c>
      <c r="M5" s="206" t="s">
        <v>114</v>
      </c>
      <c r="N5" s="35"/>
    </row>
    <row r="6" spans="1:14" ht="24" customHeight="1">
      <c r="A6" s="207" t="s">
        <v>1</v>
      </c>
      <c r="B6" s="36">
        <v>427767057</v>
      </c>
      <c r="C6" s="37">
        <v>418167057</v>
      </c>
      <c r="D6" s="37">
        <v>9600000</v>
      </c>
      <c r="E6" s="37">
        <v>430893961</v>
      </c>
      <c r="F6" s="37">
        <v>421170374</v>
      </c>
      <c r="G6" s="37">
        <v>9723587</v>
      </c>
      <c r="H6" s="37">
        <v>386586868</v>
      </c>
      <c r="I6" s="37">
        <v>380939929</v>
      </c>
      <c r="J6" s="37">
        <v>5646940</v>
      </c>
      <c r="K6" s="37">
        <v>44307093</v>
      </c>
      <c r="L6" s="37">
        <v>40230445</v>
      </c>
      <c r="M6" s="208">
        <v>4076647</v>
      </c>
      <c r="N6" s="38"/>
    </row>
    <row r="7" spans="1:14" ht="24" customHeight="1">
      <c r="A7" s="209" t="s">
        <v>2</v>
      </c>
      <c r="B7" s="39">
        <v>463988512</v>
      </c>
      <c r="C7" s="40">
        <v>455542284</v>
      </c>
      <c r="D7" s="40">
        <v>8446228</v>
      </c>
      <c r="E7" s="40">
        <v>475074881</v>
      </c>
      <c r="F7" s="40">
        <v>466004605</v>
      </c>
      <c r="G7" s="40">
        <v>9070276</v>
      </c>
      <c r="H7" s="40">
        <v>402607946</v>
      </c>
      <c r="I7" s="40">
        <v>398808082</v>
      </c>
      <c r="J7" s="40">
        <v>3799864</v>
      </c>
      <c r="K7" s="40">
        <v>72466935</v>
      </c>
      <c r="L7" s="40">
        <v>67196523</v>
      </c>
      <c r="M7" s="210">
        <v>5270412</v>
      </c>
      <c r="N7" s="38"/>
    </row>
    <row r="8" spans="1:14" ht="24" customHeight="1">
      <c r="A8" s="209" t="s">
        <v>199</v>
      </c>
      <c r="B8" s="41">
        <v>538734516</v>
      </c>
      <c r="C8" s="42">
        <v>528018944</v>
      </c>
      <c r="D8" s="42">
        <v>10715572</v>
      </c>
      <c r="E8" s="42">
        <v>543835810</v>
      </c>
      <c r="F8" s="42">
        <v>532787248</v>
      </c>
      <c r="G8" s="42">
        <v>11048562</v>
      </c>
      <c r="H8" s="42">
        <v>454095624</v>
      </c>
      <c r="I8" s="42">
        <v>448255802</v>
      </c>
      <c r="J8" s="42">
        <v>5839822</v>
      </c>
      <c r="K8" s="42">
        <v>89740186</v>
      </c>
      <c r="L8" s="42">
        <v>84531446</v>
      </c>
      <c r="M8" s="211">
        <v>5208740</v>
      </c>
      <c r="N8" s="38"/>
    </row>
    <row r="9" spans="1:14" ht="24" customHeight="1">
      <c r="A9" s="209" t="s">
        <v>200</v>
      </c>
      <c r="B9" s="41">
        <v>573192047</v>
      </c>
      <c r="C9" s="42">
        <v>559294730</v>
      </c>
      <c r="D9" s="42">
        <v>13897317</v>
      </c>
      <c r="E9" s="42">
        <v>592788598</v>
      </c>
      <c r="F9" s="42">
        <v>578094511</v>
      </c>
      <c r="G9" s="42">
        <v>14694087</v>
      </c>
      <c r="H9" s="42">
        <v>493817551</v>
      </c>
      <c r="I9" s="42">
        <v>486673461</v>
      </c>
      <c r="J9" s="42">
        <v>7144090</v>
      </c>
      <c r="K9" s="42">
        <v>98971046</v>
      </c>
      <c r="L9" s="42">
        <v>91421050</v>
      </c>
      <c r="M9" s="211">
        <v>7549996</v>
      </c>
      <c r="N9" s="43"/>
    </row>
    <row r="10" spans="1:14" ht="24" customHeight="1">
      <c r="A10" s="212" t="s">
        <v>201</v>
      </c>
      <c r="B10" s="44">
        <v>599183373</v>
      </c>
      <c r="C10" s="45">
        <v>583150401</v>
      </c>
      <c r="D10" s="45">
        <v>16032972</v>
      </c>
      <c r="E10" s="45">
        <v>612550662</v>
      </c>
      <c r="F10" s="45">
        <v>594874253</v>
      </c>
      <c r="G10" s="45">
        <v>17676409</v>
      </c>
      <c r="H10" s="45">
        <v>518968150</v>
      </c>
      <c r="I10" s="45">
        <v>507951811</v>
      </c>
      <c r="J10" s="45">
        <v>11016339</v>
      </c>
      <c r="K10" s="45">
        <v>93582511</v>
      </c>
      <c r="L10" s="45">
        <v>86922441</v>
      </c>
      <c r="M10" s="213">
        <v>6660070</v>
      </c>
      <c r="N10" s="43"/>
    </row>
    <row r="11" spans="1:14" ht="24" customHeight="1">
      <c r="A11" s="223" t="s">
        <v>202</v>
      </c>
      <c r="B11" s="224">
        <f t="shared" ref="B11" si="0">SUM(C11:D11)</f>
        <v>642381043</v>
      </c>
      <c r="C11" s="225">
        <v>627301043</v>
      </c>
      <c r="D11" s="225">
        <v>15080000</v>
      </c>
      <c r="E11" s="225">
        <f t="shared" ref="E11" si="1">SUM(F11:G11)</f>
        <v>655346115</v>
      </c>
      <c r="F11" s="225">
        <v>640046150</v>
      </c>
      <c r="G11" s="225">
        <v>15299965</v>
      </c>
      <c r="H11" s="225">
        <f t="shared" ref="H11" si="2">SUM(I11:J11)</f>
        <v>548590619</v>
      </c>
      <c r="I11" s="225">
        <v>538536964</v>
      </c>
      <c r="J11" s="225">
        <v>10053655</v>
      </c>
      <c r="K11" s="225">
        <f t="shared" ref="K11" si="3">SUM(L11:M11)</f>
        <v>106755496</v>
      </c>
      <c r="L11" s="225">
        <f t="shared" ref="L11:M11" si="4">F11-I11</f>
        <v>101509186</v>
      </c>
      <c r="M11" s="226">
        <f t="shared" si="4"/>
        <v>5246310</v>
      </c>
      <c r="N11" s="46"/>
    </row>
    <row r="12" spans="1:14">
      <c r="A12" s="214" t="s">
        <v>284</v>
      </c>
      <c r="B12" s="43"/>
      <c r="C12" s="43"/>
      <c r="D12" s="215"/>
      <c r="E12" s="215"/>
      <c r="F12" s="215"/>
      <c r="G12" s="215"/>
      <c r="H12" s="215"/>
      <c r="I12" s="215"/>
      <c r="J12" s="215"/>
      <c r="K12" s="215"/>
      <c r="L12" s="216"/>
      <c r="M12" s="217"/>
      <c r="N12" s="47"/>
    </row>
    <row r="13" spans="1:14" ht="17.25" thickBot="1">
      <c r="A13" s="512" t="s">
        <v>6</v>
      </c>
      <c r="B13" s="513"/>
      <c r="C13" s="513"/>
      <c r="D13" s="218"/>
      <c r="E13" s="218" t="s">
        <v>5</v>
      </c>
      <c r="F13" s="218"/>
      <c r="G13" s="219"/>
      <c r="H13" s="218" t="s">
        <v>5</v>
      </c>
      <c r="I13" s="219"/>
      <c r="J13" s="219"/>
      <c r="K13" s="218" t="s">
        <v>5</v>
      </c>
      <c r="L13" s="219"/>
      <c r="M13" s="220"/>
      <c r="N13" s="47"/>
    </row>
    <row r="14" spans="1:14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</sheetData>
  <mergeCells count="6">
    <mergeCell ref="K4:M4"/>
    <mergeCell ref="A13:C13"/>
    <mergeCell ref="A4:A5"/>
    <mergeCell ref="B4:D4"/>
    <mergeCell ref="E4:G4"/>
    <mergeCell ref="H4:J4"/>
  </mergeCells>
  <phoneticPr fontId="1" type="noConversion"/>
  <pageMargins left="0.51181102362204722" right="0.11811023622047245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75"/>
  <sheetViews>
    <sheetView workbookViewId="0">
      <selection sqref="A1:O1"/>
    </sheetView>
  </sheetViews>
  <sheetFormatPr defaultRowHeight="26.25"/>
  <cols>
    <col min="1" max="1" width="9.75" style="127" customWidth="1"/>
    <col min="2" max="2" width="14.75" style="127" customWidth="1"/>
    <col min="3" max="3" width="14.875" style="127" customWidth="1"/>
    <col min="4" max="4" width="12.875" style="127" customWidth="1"/>
    <col min="5" max="5" width="12.25" style="127" customWidth="1"/>
    <col min="6" max="7" width="11.25" style="127" customWidth="1"/>
    <col min="8" max="8" width="12.25" style="127" customWidth="1"/>
    <col min="9" max="9" width="10.5" style="127" customWidth="1"/>
    <col min="10" max="10" width="12.25" style="127" customWidth="1"/>
    <col min="11" max="11" width="11.125" style="127" customWidth="1"/>
    <col min="12" max="20" width="12.875" style="127" customWidth="1"/>
    <col min="21" max="21" width="10.875" style="127" customWidth="1"/>
    <col min="22" max="22" width="11.5" style="127" customWidth="1"/>
    <col min="23" max="24" width="11.25" style="127" customWidth="1"/>
    <col min="25" max="25" width="12.25" style="127" customWidth="1"/>
    <col min="26" max="26" width="13.75" style="129" customWidth="1"/>
    <col min="27" max="27" width="12.875" style="127" customWidth="1"/>
    <col min="28" max="28" width="11.125" style="127" customWidth="1"/>
    <col min="29" max="29" width="12.25" style="127" customWidth="1"/>
    <col min="30" max="30" width="10.375" style="127" customWidth="1"/>
    <col min="31" max="40" width="9" style="133"/>
    <col min="41" max="256" width="9" style="127"/>
    <col min="257" max="257" width="9.75" style="127" customWidth="1"/>
    <col min="258" max="258" width="14.75" style="127" customWidth="1"/>
    <col min="259" max="259" width="14.875" style="127" customWidth="1"/>
    <col min="260" max="260" width="12.875" style="127" customWidth="1"/>
    <col min="261" max="261" width="12.25" style="127" customWidth="1"/>
    <col min="262" max="263" width="11.25" style="127" customWidth="1"/>
    <col min="264" max="264" width="12.25" style="127" customWidth="1"/>
    <col min="265" max="265" width="10.5" style="127" customWidth="1"/>
    <col min="266" max="266" width="12.25" style="127" customWidth="1"/>
    <col min="267" max="267" width="11.125" style="127" customWidth="1"/>
    <col min="268" max="276" width="12.875" style="127" customWidth="1"/>
    <col min="277" max="277" width="10.875" style="127" customWidth="1"/>
    <col min="278" max="278" width="11.5" style="127" customWidth="1"/>
    <col min="279" max="280" width="11.25" style="127" customWidth="1"/>
    <col min="281" max="281" width="12.25" style="127" customWidth="1"/>
    <col min="282" max="282" width="13.75" style="127" customWidth="1"/>
    <col min="283" max="284" width="12.875" style="127" customWidth="1"/>
    <col min="285" max="285" width="12.25" style="127" customWidth="1"/>
    <col min="286" max="286" width="10.375" style="127" customWidth="1"/>
    <col min="287" max="512" width="9" style="127"/>
    <col min="513" max="513" width="9.75" style="127" customWidth="1"/>
    <col min="514" max="514" width="14.75" style="127" customWidth="1"/>
    <col min="515" max="515" width="14.875" style="127" customWidth="1"/>
    <col min="516" max="516" width="12.875" style="127" customWidth="1"/>
    <col min="517" max="517" width="12.25" style="127" customWidth="1"/>
    <col min="518" max="519" width="11.25" style="127" customWidth="1"/>
    <col min="520" max="520" width="12.25" style="127" customWidth="1"/>
    <col min="521" max="521" width="10.5" style="127" customWidth="1"/>
    <col min="522" max="522" width="12.25" style="127" customWidth="1"/>
    <col min="523" max="523" width="11.125" style="127" customWidth="1"/>
    <col min="524" max="532" width="12.875" style="127" customWidth="1"/>
    <col min="533" max="533" width="10.875" style="127" customWidth="1"/>
    <col min="534" max="534" width="11.5" style="127" customWidth="1"/>
    <col min="535" max="536" width="11.25" style="127" customWidth="1"/>
    <col min="537" max="537" width="12.25" style="127" customWidth="1"/>
    <col min="538" max="538" width="13.75" style="127" customWidth="1"/>
    <col min="539" max="540" width="12.875" style="127" customWidth="1"/>
    <col min="541" max="541" width="12.25" style="127" customWidth="1"/>
    <col min="542" max="542" width="10.375" style="127" customWidth="1"/>
    <col min="543" max="768" width="9" style="127"/>
    <col min="769" max="769" width="9.75" style="127" customWidth="1"/>
    <col min="770" max="770" width="14.75" style="127" customWidth="1"/>
    <col min="771" max="771" width="14.875" style="127" customWidth="1"/>
    <col min="772" max="772" width="12.875" style="127" customWidth="1"/>
    <col min="773" max="773" width="12.25" style="127" customWidth="1"/>
    <col min="774" max="775" width="11.25" style="127" customWidth="1"/>
    <col min="776" max="776" width="12.25" style="127" customWidth="1"/>
    <col min="777" max="777" width="10.5" style="127" customWidth="1"/>
    <col min="778" max="778" width="12.25" style="127" customWidth="1"/>
    <col min="779" max="779" width="11.125" style="127" customWidth="1"/>
    <col min="780" max="788" width="12.875" style="127" customWidth="1"/>
    <col min="789" max="789" width="10.875" style="127" customWidth="1"/>
    <col min="790" max="790" width="11.5" style="127" customWidth="1"/>
    <col min="791" max="792" width="11.25" style="127" customWidth="1"/>
    <col min="793" max="793" width="12.25" style="127" customWidth="1"/>
    <col min="794" max="794" width="13.75" style="127" customWidth="1"/>
    <col min="795" max="796" width="12.875" style="127" customWidth="1"/>
    <col min="797" max="797" width="12.25" style="127" customWidth="1"/>
    <col min="798" max="798" width="10.375" style="127" customWidth="1"/>
    <col min="799" max="1024" width="9" style="127"/>
    <col min="1025" max="1025" width="9.75" style="127" customWidth="1"/>
    <col min="1026" max="1026" width="14.75" style="127" customWidth="1"/>
    <col min="1027" max="1027" width="14.875" style="127" customWidth="1"/>
    <col min="1028" max="1028" width="12.875" style="127" customWidth="1"/>
    <col min="1029" max="1029" width="12.25" style="127" customWidth="1"/>
    <col min="1030" max="1031" width="11.25" style="127" customWidth="1"/>
    <col min="1032" max="1032" width="12.25" style="127" customWidth="1"/>
    <col min="1033" max="1033" width="10.5" style="127" customWidth="1"/>
    <col min="1034" max="1034" width="12.25" style="127" customWidth="1"/>
    <col min="1035" max="1035" width="11.125" style="127" customWidth="1"/>
    <col min="1036" max="1044" width="12.875" style="127" customWidth="1"/>
    <col min="1045" max="1045" width="10.875" style="127" customWidth="1"/>
    <col min="1046" max="1046" width="11.5" style="127" customWidth="1"/>
    <col min="1047" max="1048" width="11.25" style="127" customWidth="1"/>
    <col min="1049" max="1049" width="12.25" style="127" customWidth="1"/>
    <col min="1050" max="1050" width="13.75" style="127" customWidth="1"/>
    <col min="1051" max="1052" width="12.875" style="127" customWidth="1"/>
    <col min="1053" max="1053" width="12.25" style="127" customWidth="1"/>
    <col min="1054" max="1054" width="10.375" style="127" customWidth="1"/>
    <col min="1055" max="1280" width="9" style="127"/>
    <col min="1281" max="1281" width="9.75" style="127" customWidth="1"/>
    <col min="1282" max="1282" width="14.75" style="127" customWidth="1"/>
    <col min="1283" max="1283" width="14.875" style="127" customWidth="1"/>
    <col min="1284" max="1284" width="12.875" style="127" customWidth="1"/>
    <col min="1285" max="1285" width="12.25" style="127" customWidth="1"/>
    <col min="1286" max="1287" width="11.25" style="127" customWidth="1"/>
    <col min="1288" max="1288" width="12.25" style="127" customWidth="1"/>
    <col min="1289" max="1289" width="10.5" style="127" customWidth="1"/>
    <col min="1290" max="1290" width="12.25" style="127" customWidth="1"/>
    <col min="1291" max="1291" width="11.125" style="127" customWidth="1"/>
    <col min="1292" max="1300" width="12.875" style="127" customWidth="1"/>
    <col min="1301" max="1301" width="10.875" style="127" customWidth="1"/>
    <col min="1302" max="1302" width="11.5" style="127" customWidth="1"/>
    <col min="1303" max="1304" width="11.25" style="127" customWidth="1"/>
    <col min="1305" max="1305" width="12.25" style="127" customWidth="1"/>
    <col min="1306" max="1306" width="13.75" style="127" customWidth="1"/>
    <col min="1307" max="1308" width="12.875" style="127" customWidth="1"/>
    <col min="1309" max="1309" width="12.25" style="127" customWidth="1"/>
    <col min="1310" max="1310" width="10.375" style="127" customWidth="1"/>
    <col min="1311" max="1536" width="9" style="127"/>
    <col min="1537" max="1537" width="9.75" style="127" customWidth="1"/>
    <col min="1538" max="1538" width="14.75" style="127" customWidth="1"/>
    <col min="1539" max="1539" width="14.875" style="127" customWidth="1"/>
    <col min="1540" max="1540" width="12.875" style="127" customWidth="1"/>
    <col min="1541" max="1541" width="12.25" style="127" customWidth="1"/>
    <col min="1542" max="1543" width="11.25" style="127" customWidth="1"/>
    <col min="1544" max="1544" width="12.25" style="127" customWidth="1"/>
    <col min="1545" max="1545" width="10.5" style="127" customWidth="1"/>
    <col min="1546" max="1546" width="12.25" style="127" customWidth="1"/>
    <col min="1547" max="1547" width="11.125" style="127" customWidth="1"/>
    <col min="1548" max="1556" width="12.875" style="127" customWidth="1"/>
    <col min="1557" max="1557" width="10.875" style="127" customWidth="1"/>
    <col min="1558" max="1558" width="11.5" style="127" customWidth="1"/>
    <col min="1559" max="1560" width="11.25" style="127" customWidth="1"/>
    <col min="1561" max="1561" width="12.25" style="127" customWidth="1"/>
    <col min="1562" max="1562" width="13.75" style="127" customWidth="1"/>
    <col min="1563" max="1564" width="12.875" style="127" customWidth="1"/>
    <col min="1565" max="1565" width="12.25" style="127" customWidth="1"/>
    <col min="1566" max="1566" width="10.375" style="127" customWidth="1"/>
    <col min="1567" max="1792" width="9" style="127"/>
    <col min="1793" max="1793" width="9.75" style="127" customWidth="1"/>
    <col min="1794" max="1794" width="14.75" style="127" customWidth="1"/>
    <col min="1795" max="1795" width="14.875" style="127" customWidth="1"/>
    <col min="1796" max="1796" width="12.875" style="127" customWidth="1"/>
    <col min="1797" max="1797" width="12.25" style="127" customWidth="1"/>
    <col min="1798" max="1799" width="11.25" style="127" customWidth="1"/>
    <col min="1800" max="1800" width="12.25" style="127" customWidth="1"/>
    <col min="1801" max="1801" width="10.5" style="127" customWidth="1"/>
    <col min="1802" max="1802" width="12.25" style="127" customWidth="1"/>
    <col min="1803" max="1803" width="11.125" style="127" customWidth="1"/>
    <col min="1804" max="1812" width="12.875" style="127" customWidth="1"/>
    <col min="1813" max="1813" width="10.875" style="127" customWidth="1"/>
    <col min="1814" max="1814" width="11.5" style="127" customWidth="1"/>
    <col min="1815" max="1816" width="11.25" style="127" customWidth="1"/>
    <col min="1817" max="1817" width="12.25" style="127" customWidth="1"/>
    <col min="1818" max="1818" width="13.75" style="127" customWidth="1"/>
    <col min="1819" max="1820" width="12.875" style="127" customWidth="1"/>
    <col min="1821" max="1821" width="12.25" style="127" customWidth="1"/>
    <col min="1822" max="1822" width="10.375" style="127" customWidth="1"/>
    <col min="1823" max="2048" width="9" style="127"/>
    <col min="2049" max="2049" width="9.75" style="127" customWidth="1"/>
    <col min="2050" max="2050" width="14.75" style="127" customWidth="1"/>
    <col min="2051" max="2051" width="14.875" style="127" customWidth="1"/>
    <col min="2052" max="2052" width="12.875" style="127" customWidth="1"/>
    <col min="2053" max="2053" width="12.25" style="127" customWidth="1"/>
    <col min="2054" max="2055" width="11.25" style="127" customWidth="1"/>
    <col min="2056" max="2056" width="12.25" style="127" customWidth="1"/>
    <col min="2057" max="2057" width="10.5" style="127" customWidth="1"/>
    <col min="2058" max="2058" width="12.25" style="127" customWidth="1"/>
    <col min="2059" max="2059" width="11.125" style="127" customWidth="1"/>
    <col min="2060" max="2068" width="12.875" style="127" customWidth="1"/>
    <col min="2069" max="2069" width="10.875" style="127" customWidth="1"/>
    <col min="2070" max="2070" width="11.5" style="127" customWidth="1"/>
    <col min="2071" max="2072" width="11.25" style="127" customWidth="1"/>
    <col min="2073" max="2073" width="12.25" style="127" customWidth="1"/>
    <col min="2074" max="2074" width="13.75" style="127" customWidth="1"/>
    <col min="2075" max="2076" width="12.875" style="127" customWidth="1"/>
    <col min="2077" max="2077" width="12.25" style="127" customWidth="1"/>
    <col min="2078" max="2078" width="10.375" style="127" customWidth="1"/>
    <col min="2079" max="2304" width="9" style="127"/>
    <col min="2305" max="2305" width="9.75" style="127" customWidth="1"/>
    <col min="2306" max="2306" width="14.75" style="127" customWidth="1"/>
    <col min="2307" max="2307" width="14.875" style="127" customWidth="1"/>
    <col min="2308" max="2308" width="12.875" style="127" customWidth="1"/>
    <col min="2309" max="2309" width="12.25" style="127" customWidth="1"/>
    <col min="2310" max="2311" width="11.25" style="127" customWidth="1"/>
    <col min="2312" max="2312" width="12.25" style="127" customWidth="1"/>
    <col min="2313" max="2313" width="10.5" style="127" customWidth="1"/>
    <col min="2314" max="2314" width="12.25" style="127" customWidth="1"/>
    <col min="2315" max="2315" width="11.125" style="127" customWidth="1"/>
    <col min="2316" max="2324" width="12.875" style="127" customWidth="1"/>
    <col min="2325" max="2325" width="10.875" style="127" customWidth="1"/>
    <col min="2326" max="2326" width="11.5" style="127" customWidth="1"/>
    <col min="2327" max="2328" width="11.25" style="127" customWidth="1"/>
    <col min="2329" max="2329" width="12.25" style="127" customWidth="1"/>
    <col min="2330" max="2330" width="13.75" style="127" customWidth="1"/>
    <col min="2331" max="2332" width="12.875" style="127" customWidth="1"/>
    <col min="2333" max="2333" width="12.25" style="127" customWidth="1"/>
    <col min="2334" max="2334" width="10.375" style="127" customWidth="1"/>
    <col min="2335" max="2560" width="9" style="127"/>
    <col min="2561" max="2561" width="9.75" style="127" customWidth="1"/>
    <col min="2562" max="2562" width="14.75" style="127" customWidth="1"/>
    <col min="2563" max="2563" width="14.875" style="127" customWidth="1"/>
    <col min="2564" max="2564" width="12.875" style="127" customWidth="1"/>
    <col min="2565" max="2565" width="12.25" style="127" customWidth="1"/>
    <col min="2566" max="2567" width="11.25" style="127" customWidth="1"/>
    <col min="2568" max="2568" width="12.25" style="127" customWidth="1"/>
    <col min="2569" max="2569" width="10.5" style="127" customWidth="1"/>
    <col min="2570" max="2570" width="12.25" style="127" customWidth="1"/>
    <col min="2571" max="2571" width="11.125" style="127" customWidth="1"/>
    <col min="2572" max="2580" width="12.875" style="127" customWidth="1"/>
    <col min="2581" max="2581" width="10.875" style="127" customWidth="1"/>
    <col min="2582" max="2582" width="11.5" style="127" customWidth="1"/>
    <col min="2583" max="2584" width="11.25" style="127" customWidth="1"/>
    <col min="2585" max="2585" width="12.25" style="127" customWidth="1"/>
    <col min="2586" max="2586" width="13.75" style="127" customWidth="1"/>
    <col min="2587" max="2588" width="12.875" style="127" customWidth="1"/>
    <col min="2589" max="2589" width="12.25" style="127" customWidth="1"/>
    <col min="2590" max="2590" width="10.375" style="127" customWidth="1"/>
    <col min="2591" max="2816" width="9" style="127"/>
    <col min="2817" max="2817" width="9.75" style="127" customWidth="1"/>
    <col min="2818" max="2818" width="14.75" style="127" customWidth="1"/>
    <col min="2819" max="2819" width="14.875" style="127" customWidth="1"/>
    <col min="2820" max="2820" width="12.875" style="127" customWidth="1"/>
    <col min="2821" max="2821" width="12.25" style="127" customWidth="1"/>
    <col min="2822" max="2823" width="11.25" style="127" customWidth="1"/>
    <col min="2824" max="2824" width="12.25" style="127" customWidth="1"/>
    <col min="2825" max="2825" width="10.5" style="127" customWidth="1"/>
    <col min="2826" max="2826" width="12.25" style="127" customWidth="1"/>
    <col min="2827" max="2827" width="11.125" style="127" customWidth="1"/>
    <col min="2828" max="2836" width="12.875" style="127" customWidth="1"/>
    <col min="2837" max="2837" width="10.875" style="127" customWidth="1"/>
    <col min="2838" max="2838" width="11.5" style="127" customWidth="1"/>
    <col min="2839" max="2840" width="11.25" style="127" customWidth="1"/>
    <col min="2841" max="2841" width="12.25" style="127" customWidth="1"/>
    <col min="2842" max="2842" width="13.75" style="127" customWidth="1"/>
    <col min="2843" max="2844" width="12.875" style="127" customWidth="1"/>
    <col min="2845" max="2845" width="12.25" style="127" customWidth="1"/>
    <col min="2846" max="2846" width="10.375" style="127" customWidth="1"/>
    <col min="2847" max="3072" width="9" style="127"/>
    <col min="3073" max="3073" width="9.75" style="127" customWidth="1"/>
    <col min="3074" max="3074" width="14.75" style="127" customWidth="1"/>
    <col min="3075" max="3075" width="14.875" style="127" customWidth="1"/>
    <col min="3076" max="3076" width="12.875" style="127" customWidth="1"/>
    <col min="3077" max="3077" width="12.25" style="127" customWidth="1"/>
    <col min="3078" max="3079" width="11.25" style="127" customWidth="1"/>
    <col min="3080" max="3080" width="12.25" style="127" customWidth="1"/>
    <col min="3081" max="3081" width="10.5" style="127" customWidth="1"/>
    <col min="3082" max="3082" width="12.25" style="127" customWidth="1"/>
    <col min="3083" max="3083" width="11.125" style="127" customWidth="1"/>
    <col min="3084" max="3092" width="12.875" style="127" customWidth="1"/>
    <col min="3093" max="3093" width="10.875" style="127" customWidth="1"/>
    <col min="3094" max="3094" width="11.5" style="127" customWidth="1"/>
    <col min="3095" max="3096" width="11.25" style="127" customWidth="1"/>
    <col min="3097" max="3097" width="12.25" style="127" customWidth="1"/>
    <col min="3098" max="3098" width="13.75" style="127" customWidth="1"/>
    <col min="3099" max="3100" width="12.875" style="127" customWidth="1"/>
    <col min="3101" max="3101" width="12.25" style="127" customWidth="1"/>
    <col min="3102" max="3102" width="10.375" style="127" customWidth="1"/>
    <col min="3103" max="3328" width="9" style="127"/>
    <col min="3329" max="3329" width="9.75" style="127" customWidth="1"/>
    <col min="3330" max="3330" width="14.75" style="127" customWidth="1"/>
    <col min="3331" max="3331" width="14.875" style="127" customWidth="1"/>
    <col min="3332" max="3332" width="12.875" style="127" customWidth="1"/>
    <col min="3333" max="3333" width="12.25" style="127" customWidth="1"/>
    <col min="3334" max="3335" width="11.25" style="127" customWidth="1"/>
    <col min="3336" max="3336" width="12.25" style="127" customWidth="1"/>
    <col min="3337" max="3337" width="10.5" style="127" customWidth="1"/>
    <col min="3338" max="3338" width="12.25" style="127" customWidth="1"/>
    <col min="3339" max="3339" width="11.125" style="127" customWidth="1"/>
    <col min="3340" max="3348" width="12.875" style="127" customWidth="1"/>
    <col min="3349" max="3349" width="10.875" style="127" customWidth="1"/>
    <col min="3350" max="3350" width="11.5" style="127" customWidth="1"/>
    <col min="3351" max="3352" width="11.25" style="127" customWidth="1"/>
    <col min="3353" max="3353" width="12.25" style="127" customWidth="1"/>
    <col min="3354" max="3354" width="13.75" style="127" customWidth="1"/>
    <col min="3355" max="3356" width="12.875" style="127" customWidth="1"/>
    <col min="3357" max="3357" width="12.25" style="127" customWidth="1"/>
    <col min="3358" max="3358" width="10.375" style="127" customWidth="1"/>
    <col min="3359" max="3584" width="9" style="127"/>
    <col min="3585" max="3585" width="9.75" style="127" customWidth="1"/>
    <col min="3586" max="3586" width="14.75" style="127" customWidth="1"/>
    <col min="3587" max="3587" width="14.875" style="127" customWidth="1"/>
    <col min="3588" max="3588" width="12.875" style="127" customWidth="1"/>
    <col min="3589" max="3589" width="12.25" style="127" customWidth="1"/>
    <col min="3590" max="3591" width="11.25" style="127" customWidth="1"/>
    <col min="3592" max="3592" width="12.25" style="127" customWidth="1"/>
    <col min="3593" max="3593" width="10.5" style="127" customWidth="1"/>
    <col min="3594" max="3594" width="12.25" style="127" customWidth="1"/>
    <col min="3595" max="3595" width="11.125" style="127" customWidth="1"/>
    <col min="3596" max="3604" width="12.875" style="127" customWidth="1"/>
    <col min="3605" max="3605" width="10.875" style="127" customWidth="1"/>
    <col min="3606" max="3606" width="11.5" style="127" customWidth="1"/>
    <col min="3607" max="3608" width="11.25" style="127" customWidth="1"/>
    <col min="3609" max="3609" width="12.25" style="127" customWidth="1"/>
    <col min="3610" max="3610" width="13.75" style="127" customWidth="1"/>
    <col min="3611" max="3612" width="12.875" style="127" customWidth="1"/>
    <col min="3613" max="3613" width="12.25" style="127" customWidth="1"/>
    <col min="3614" max="3614" width="10.375" style="127" customWidth="1"/>
    <col min="3615" max="3840" width="9" style="127"/>
    <col min="3841" max="3841" width="9.75" style="127" customWidth="1"/>
    <col min="3842" max="3842" width="14.75" style="127" customWidth="1"/>
    <col min="3843" max="3843" width="14.875" style="127" customWidth="1"/>
    <col min="3844" max="3844" width="12.875" style="127" customWidth="1"/>
    <col min="3845" max="3845" width="12.25" style="127" customWidth="1"/>
    <col min="3846" max="3847" width="11.25" style="127" customWidth="1"/>
    <col min="3848" max="3848" width="12.25" style="127" customWidth="1"/>
    <col min="3849" max="3849" width="10.5" style="127" customWidth="1"/>
    <col min="3850" max="3850" width="12.25" style="127" customWidth="1"/>
    <col min="3851" max="3851" width="11.125" style="127" customWidth="1"/>
    <col min="3852" max="3860" width="12.875" style="127" customWidth="1"/>
    <col min="3861" max="3861" width="10.875" style="127" customWidth="1"/>
    <col min="3862" max="3862" width="11.5" style="127" customWidth="1"/>
    <col min="3863" max="3864" width="11.25" style="127" customWidth="1"/>
    <col min="3865" max="3865" width="12.25" style="127" customWidth="1"/>
    <col min="3866" max="3866" width="13.75" style="127" customWidth="1"/>
    <col min="3867" max="3868" width="12.875" style="127" customWidth="1"/>
    <col min="3869" max="3869" width="12.25" style="127" customWidth="1"/>
    <col min="3870" max="3870" width="10.375" style="127" customWidth="1"/>
    <col min="3871" max="4096" width="9" style="127"/>
    <col min="4097" max="4097" width="9.75" style="127" customWidth="1"/>
    <col min="4098" max="4098" width="14.75" style="127" customWidth="1"/>
    <col min="4099" max="4099" width="14.875" style="127" customWidth="1"/>
    <col min="4100" max="4100" width="12.875" style="127" customWidth="1"/>
    <col min="4101" max="4101" width="12.25" style="127" customWidth="1"/>
    <col min="4102" max="4103" width="11.25" style="127" customWidth="1"/>
    <col min="4104" max="4104" width="12.25" style="127" customWidth="1"/>
    <col min="4105" max="4105" width="10.5" style="127" customWidth="1"/>
    <col min="4106" max="4106" width="12.25" style="127" customWidth="1"/>
    <col min="4107" max="4107" width="11.125" style="127" customWidth="1"/>
    <col min="4108" max="4116" width="12.875" style="127" customWidth="1"/>
    <col min="4117" max="4117" width="10.875" style="127" customWidth="1"/>
    <col min="4118" max="4118" width="11.5" style="127" customWidth="1"/>
    <col min="4119" max="4120" width="11.25" style="127" customWidth="1"/>
    <col min="4121" max="4121" width="12.25" style="127" customWidth="1"/>
    <col min="4122" max="4122" width="13.75" style="127" customWidth="1"/>
    <col min="4123" max="4124" width="12.875" style="127" customWidth="1"/>
    <col min="4125" max="4125" width="12.25" style="127" customWidth="1"/>
    <col min="4126" max="4126" width="10.375" style="127" customWidth="1"/>
    <col min="4127" max="4352" width="9" style="127"/>
    <col min="4353" max="4353" width="9.75" style="127" customWidth="1"/>
    <col min="4354" max="4354" width="14.75" style="127" customWidth="1"/>
    <col min="4355" max="4355" width="14.875" style="127" customWidth="1"/>
    <col min="4356" max="4356" width="12.875" style="127" customWidth="1"/>
    <col min="4357" max="4357" width="12.25" style="127" customWidth="1"/>
    <col min="4358" max="4359" width="11.25" style="127" customWidth="1"/>
    <col min="4360" max="4360" width="12.25" style="127" customWidth="1"/>
    <col min="4361" max="4361" width="10.5" style="127" customWidth="1"/>
    <col min="4362" max="4362" width="12.25" style="127" customWidth="1"/>
    <col min="4363" max="4363" width="11.125" style="127" customWidth="1"/>
    <col min="4364" max="4372" width="12.875" style="127" customWidth="1"/>
    <col min="4373" max="4373" width="10.875" style="127" customWidth="1"/>
    <col min="4374" max="4374" width="11.5" style="127" customWidth="1"/>
    <col min="4375" max="4376" width="11.25" style="127" customWidth="1"/>
    <col min="4377" max="4377" width="12.25" style="127" customWidth="1"/>
    <col min="4378" max="4378" width="13.75" style="127" customWidth="1"/>
    <col min="4379" max="4380" width="12.875" style="127" customWidth="1"/>
    <col min="4381" max="4381" width="12.25" style="127" customWidth="1"/>
    <col min="4382" max="4382" width="10.375" style="127" customWidth="1"/>
    <col min="4383" max="4608" width="9" style="127"/>
    <col min="4609" max="4609" width="9.75" style="127" customWidth="1"/>
    <col min="4610" max="4610" width="14.75" style="127" customWidth="1"/>
    <col min="4611" max="4611" width="14.875" style="127" customWidth="1"/>
    <col min="4612" max="4612" width="12.875" style="127" customWidth="1"/>
    <col min="4613" max="4613" width="12.25" style="127" customWidth="1"/>
    <col min="4614" max="4615" width="11.25" style="127" customWidth="1"/>
    <col min="4616" max="4616" width="12.25" style="127" customWidth="1"/>
    <col min="4617" max="4617" width="10.5" style="127" customWidth="1"/>
    <col min="4618" max="4618" width="12.25" style="127" customWidth="1"/>
    <col min="4619" max="4619" width="11.125" style="127" customWidth="1"/>
    <col min="4620" max="4628" width="12.875" style="127" customWidth="1"/>
    <col min="4629" max="4629" width="10.875" style="127" customWidth="1"/>
    <col min="4630" max="4630" width="11.5" style="127" customWidth="1"/>
    <col min="4631" max="4632" width="11.25" style="127" customWidth="1"/>
    <col min="4633" max="4633" width="12.25" style="127" customWidth="1"/>
    <col min="4634" max="4634" width="13.75" style="127" customWidth="1"/>
    <col min="4635" max="4636" width="12.875" style="127" customWidth="1"/>
    <col min="4637" max="4637" width="12.25" style="127" customWidth="1"/>
    <col min="4638" max="4638" width="10.375" style="127" customWidth="1"/>
    <col min="4639" max="4864" width="9" style="127"/>
    <col min="4865" max="4865" width="9.75" style="127" customWidth="1"/>
    <col min="4866" max="4866" width="14.75" style="127" customWidth="1"/>
    <col min="4867" max="4867" width="14.875" style="127" customWidth="1"/>
    <col min="4868" max="4868" width="12.875" style="127" customWidth="1"/>
    <col min="4869" max="4869" width="12.25" style="127" customWidth="1"/>
    <col min="4870" max="4871" width="11.25" style="127" customWidth="1"/>
    <col min="4872" max="4872" width="12.25" style="127" customWidth="1"/>
    <col min="4873" max="4873" width="10.5" style="127" customWidth="1"/>
    <col min="4874" max="4874" width="12.25" style="127" customWidth="1"/>
    <col min="4875" max="4875" width="11.125" style="127" customWidth="1"/>
    <col min="4876" max="4884" width="12.875" style="127" customWidth="1"/>
    <col min="4885" max="4885" width="10.875" style="127" customWidth="1"/>
    <col min="4886" max="4886" width="11.5" style="127" customWidth="1"/>
    <col min="4887" max="4888" width="11.25" style="127" customWidth="1"/>
    <col min="4889" max="4889" width="12.25" style="127" customWidth="1"/>
    <col min="4890" max="4890" width="13.75" style="127" customWidth="1"/>
    <col min="4891" max="4892" width="12.875" style="127" customWidth="1"/>
    <col min="4893" max="4893" width="12.25" style="127" customWidth="1"/>
    <col min="4894" max="4894" width="10.375" style="127" customWidth="1"/>
    <col min="4895" max="5120" width="9" style="127"/>
    <col min="5121" max="5121" width="9.75" style="127" customWidth="1"/>
    <col min="5122" max="5122" width="14.75" style="127" customWidth="1"/>
    <col min="5123" max="5123" width="14.875" style="127" customWidth="1"/>
    <col min="5124" max="5124" width="12.875" style="127" customWidth="1"/>
    <col min="5125" max="5125" width="12.25" style="127" customWidth="1"/>
    <col min="5126" max="5127" width="11.25" style="127" customWidth="1"/>
    <col min="5128" max="5128" width="12.25" style="127" customWidth="1"/>
    <col min="5129" max="5129" width="10.5" style="127" customWidth="1"/>
    <col min="5130" max="5130" width="12.25" style="127" customWidth="1"/>
    <col min="5131" max="5131" width="11.125" style="127" customWidth="1"/>
    <col min="5132" max="5140" width="12.875" style="127" customWidth="1"/>
    <col min="5141" max="5141" width="10.875" style="127" customWidth="1"/>
    <col min="5142" max="5142" width="11.5" style="127" customWidth="1"/>
    <col min="5143" max="5144" width="11.25" style="127" customWidth="1"/>
    <col min="5145" max="5145" width="12.25" style="127" customWidth="1"/>
    <col min="5146" max="5146" width="13.75" style="127" customWidth="1"/>
    <col min="5147" max="5148" width="12.875" style="127" customWidth="1"/>
    <col min="5149" max="5149" width="12.25" style="127" customWidth="1"/>
    <col min="5150" max="5150" width="10.375" style="127" customWidth="1"/>
    <col min="5151" max="5376" width="9" style="127"/>
    <col min="5377" max="5377" width="9.75" style="127" customWidth="1"/>
    <col min="5378" max="5378" width="14.75" style="127" customWidth="1"/>
    <col min="5379" max="5379" width="14.875" style="127" customWidth="1"/>
    <col min="5380" max="5380" width="12.875" style="127" customWidth="1"/>
    <col min="5381" max="5381" width="12.25" style="127" customWidth="1"/>
    <col min="5382" max="5383" width="11.25" style="127" customWidth="1"/>
    <col min="5384" max="5384" width="12.25" style="127" customWidth="1"/>
    <col min="5385" max="5385" width="10.5" style="127" customWidth="1"/>
    <col min="5386" max="5386" width="12.25" style="127" customWidth="1"/>
    <col min="5387" max="5387" width="11.125" style="127" customWidth="1"/>
    <col min="5388" max="5396" width="12.875" style="127" customWidth="1"/>
    <col min="5397" max="5397" width="10.875" style="127" customWidth="1"/>
    <col min="5398" max="5398" width="11.5" style="127" customWidth="1"/>
    <col min="5399" max="5400" width="11.25" style="127" customWidth="1"/>
    <col min="5401" max="5401" width="12.25" style="127" customWidth="1"/>
    <col min="5402" max="5402" width="13.75" style="127" customWidth="1"/>
    <col min="5403" max="5404" width="12.875" style="127" customWidth="1"/>
    <col min="5405" max="5405" width="12.25" style="127" customWidth="1"/>
    <col min="5406" max="5406" width="10.375" style="127" customWidth="1"/>
    <col min="5407" max="5632" width="9" style="127"/>
    <col min="5633" max="5633" width="9.75" style="127" customWidth="1"/>
    <col min="5634" max="5634" width="14.75" style="127" customWidth="1"/>
    <col min="5635" max="5635" width="14.875" style="127" customWidth="1"/>
    <col min="5636" max="5636" width="12.875" style="127" customWidth="1"/>
    <col min="5637" max="5637" width="12.25" style="127" customWidth="1"/>
    <col min="5638" max="5639" width="11.25" style="127" customWidth="1"/>
    <col min="5640" max="5640" width="12.25" style="127" customWidth="1"/>
    <col min="5641" max="5641" width="10.5" style="127" customWidth="1"/>
    <col min="5642" max="5642" width="12.25" style="127" customWidth="1"/>
    <col min="5643" max="5643" width="11.125" style="127" customWidth="1"/>
    <col min="5644" max="5652" width="12.875" style="127" customWidth="1"/>
    <col min="5653" max="5653" width="10.875" style="127" customWidth="1"/>
    <col min="5654" max="5654" width="11.5" style="127" customWidth="1"/>
    <col min="5655" max="5656" width="11.25" style="127" customWidth="1"/>
    <col min="5657" max="5657" width="12.25" style="127" customWidth="1"/>
    <col min="5658" max="5658" width="13.75" style="127" customWidth="1"/>
    <col min="5659" max="5660" width="12.875" style="127" customWidth="1"/>
    <col min="5661" max="5661" width="12.25" style="127" customWidth="1"/>
    <col min="5662" max="5662" width="10.375" style="127" customWidth="1"/>
    <col min="5663" max="5888" width="9" style="127"/>
    <col min="5889" max="5889" width="9.75" style="127" customWidth="1"/>
    <col min="5890" max="5890" width="14.75" style="127" customWidth="1"/>
    <col min="5891" max="5891" width="14.875" style="127" customWidth="1"/>
    <col min="5892" max="5892" width="12.875" style="127" customWidth="1"/>
    <col min="5893" max="5893" width="12.25" style="127" customWidth="1"/>
    <col min="5894" max="5895" width="11.25" style="127" customWidth="1"/>
    <col min="5896" max="5896" width="12.25" style="127" customWidth="1"/>
    <col min="5897" max="5897" width="10.5" style="127" customWidth="1"/>
    <col min="5898" max="5898" width="12.25" style="127" customWidth="1"/>
    <col min="5899" max="5899" width="11.125" style="127" customWidth="1"/>
    <col min="5900" max="5908" width="12.875" style="127" customWidth="1"/>
    <col min="5909" max="5909" width="10.875" style="127" customWidth="1"/>
    <col min="5910" max="5910" width="11.5" style="127" customWidth="1"/>
    <col min="5911" max="5912" width="11.25" style="127" customWidth="1"/>
    <col min="5913" max="5913" width="12.25" style="127" customWidth="1"/>
    <col min="5914" max="5914" width="13.75" style="127" customWidth="1"/>
    <col min="5915" max="5916" width="12.875" style="127" customWidth="1"/>
    <col min="5917" max="5917" width="12.25" style="127" customWidth="1"/>
    <col min="5918" max="5918" width="10.375" style="127" customWidth="1"/>
    <col min="5919" max="6144" width="9" style="127"/>
    <col min="6145" max="6145" width="9.75" style="127" customWidth="1"/>
    <col min="6146" max="6146" width="14.75" style="127" customWidth="1"/>
    <col min="6147" max="6147" width="14.875" style="127" customWidth="1"/>
    <col min="6148" max="6148" width="12.875" style="127" customWidth="1"/>
    <col min="6149" max="6149" width="12.25" style="127" customWidth="1"/>
    <col min="6150" max="6151" width="11.25" style="127" customWidth="1"/>
    <col min="6152" max="6152" width="12.25" style="127" customWidth="1"/>
    <col min="6153" max="6153" width="10.5" style="127" customWidth="1"/>
    <col min="6154" max="6154" width="12.25" style="127" customWidth="1"/>
    <col min="6155" max="6155" width="11.125" style="127" customWidth="1"/>
    <col min="6156" max="6164" width="12.875" style="127" customWidth="1"/>
    <col min="6165" max="6165" width="10.875" style="127" customWidth="1"/>
    <col min="6166" max="6166" width="11.5" style="127" customWidth="1"/>
    <col min="6167" max="6168" width="11.25" style="127" customWidth="1"/>
    <col min="6169" max="6169" width="12.25" style="127" customWidth="1"/>
    <col min="6170" max="6170" width="13.75" style="127" customWidth="1"/>
    <col min="6171" max="6172" width="12.875" style="127" customWidth="1"/>
    <col min="6173" max="6173" width="12.25" style="127" customWidth="1"/>
    <col min="6174" max="6174" width="10.375" style="127" customWidth="1"/>
    <col min="6175" max="6400" width="9" style="127"/>
    <col min="6401" max="6401" width="9.75" style="127" customWidth="1"/>
    <col min="6402" max="6402" width="14.75" style="127" customWidth="1"/>
    <col min="6403" max="6403" width="14.875" style="127" customWidth="1"/>
    <col min="6404" max="6404" width="12.875" style="127" customWidth="1"/>
    <col min="6405" max="6405" width="12.25" style="127" customWidth="1"/>
    <col min="6406" max="6407" width="11.25" style="127" customWidth="1"/>
    <col min="6408" max="6408" width="12.25" style="127" customWidth="1"/>
    <col min="6409" max="6409" width="10.5" style="127" customWidth="1"/>
    <col min="6410" max="6410" width="12.25" style="127" customWidth="1"/>
    <col min="6411" max="6411" width="11.125" style="127" customWidth="1"/>
    <col min="6412" max="6420" width="12.875" style="127" customWidth="1"/>
    <col min="6421" max="6421" width="10.875" style="127" customWidth="1"/>
    <col min="6422" max="6422" width="11.5" style="127" customWidth="1"/>
    <col min="6423" max="6424" width="11.25" style="127" customWidth="1"/>
    <col min="6425" max="6425" width="12.25" style="127" customWidth="1"/>
    <col min="6426" max="6426" width="13.75" style="127" customWidth="1"/>
    <col min="6427" max="6428" width="12.875" style="127" customWidth="1"/>
    <col min="6429" max="6429" width="12.25" style="127" customWidth="1"/>
    <col min="6430" max="6430" width="10.375" style="127" customWidth="1"/>
    <col min="6431" max="6656" width="9" style="127"/>
    <col min="6657" max="6657" width="9.75" style="127" customWidth="1"/>
    <col min="6658" max="6658" width="14.75" style="127" customWidth="1"/>
    <col min="6659" max="6659" width="14.875" style="127" customWidth="1"/>
    <col min="6660" max="6660" width="12.875" style="127" customWidth="1"/>
    <col min="6661" max="6661" width="12.25" style="127" customWidth="1"/>
    <col min="6662" max="6663" width="11.25" style="127" customWidth="1"/>
    <col min="6664" max="6664" width="12.25" style="127" customWidth="1"/>
    <col min="6665" max="6665" width="10.5" style="127" customWidth="1"/>
    <col min="6666" max="6666" width="12.25" style="127" customWidth="1"/>
    <col min="6667" max="6667" width="11.125" style="127" customWidth="1"/>
    <col min="6668" max="6676" width="12.875" style="127" customWidth="1"/>
    <col min="6677" max="6677" width="10.875" style="127" customWidth="1"/>
    <col min="6678" max="6678" width="11.5" style="127" customWidth="1"/>
    <col min="6679" max="6680" width="11.25" style="127" customWidth="1"/>
    <col min="6681" max="6681" width="12.25" style="127" customWidth="1"/>
    <col min="6682" max="6682" width="13.75" style="127" customWidth="1"/>
    <col min="6683" max="6684" width="12.875" style="127" customWidth="1"/>
    <col min="6685" max="6685" width="12.25" style="127" customWidth="1"/>
    <col min="6686" max="6686" width="10.375" style="127" customWidth="1"/>
    <col min="6687" max="6912" width="9" style="127"/>
    <col min="6913" max="6913" width="9.75" style="127" customWidth="1"/>
    <col min="6914" max="6914" width="14.75" style="127" customWidth="1"/>
    <col min="6915" max="6915" width="14.875" style="127" customWidth="1"/>
    <col min="6916" max="6916" width="12.875" style="127" customWidth="1"/>
    <col min="6917" max="6917" width="12.25" style="127" customWidth="1"/>
    <col min="6918" max="6919" width="11.25" style="127" customWidth="1"/>
    <col min="6920" max="6920" width="12.25" style="127" customWidth="1"/>
    <col min="6921" max="6921" width="10.5" style="127" customWidth="1"/>
    <col min="6922" max="6922" width="12.25" style="127" customWidth="1"/>
    <col min="6923" max="6923" width="11.125" style="127" customWidth="1"/>
    <col min="6924" max="6932" width="12.875" style="127" customWidth="1"/>
    <col min="6933" max="6933" width="10.875" style="127" customWidth="1"/>
    <col min="6934" max="6934" width="11.5" style="127" customWidth="1"/>
    <col min="6935" max="6936" width="11.25" style="127" customWidth="1"/>
    <col min="6937" max="6937" width="12.25" style="127" customWidth="1"/>
    <col min="6938" max="6938" width="13.75" style="127" customWidth="1"/>
    <col min="6939" max="6940" width="12.875" style="127" customWidth="1"/>
    <col min="6941" max="6941" width="12.25" style="127" customWidth="1"/>
    <col min="6942" max="6942" width="10.375" style="127" customWidth="1"/>
    <col min="6943" max="7168" width="9" style="127"/>
    <col min="7169" max="7169" width="9.75" style="127" customWidth="1"/>
    <col min="7170" max="7170" width="14.75" style="127" customWidth="1"/>
    <col min="7171" max="7171" width="14.875" style="127" customWidth="1"/>
    <col min="7172" max="7172" width="12.875" style="127" customWidth="1"/>
    <col min="7173" max="7173" width="12.25" style="127" customWidth="1"/>
    <col min="7174" max="7175" width="11.25" style="127" customWidth="1"/>
    <col min="7176" max="7176" width="12.25" style="127" customWidth="1"/>
    <col min="7177" max="7177" width="10.5" style="127" customWidth="1"/>
    <col min="7178" max="7178" width="12.25" style="127" customWidth="1"/>
    <col min="7179" max="7179" width="11.125" style="127" customWidth="1"/>
    <col min="7180" max="7188" width="12.875" style="127" customWidth="1"/>
    <col min="7189" max="7189" width="10.875" style="127" customWidth="1"/>
    <col min="7190" max="7190" width="11.5" style="127" customWidth="1"/>
    <col min="7191" max="7192" width="11.25" style="127" customWidth="1"/>
    <col min="7193" max="7193" width="12.25" style="127" customWidth="1"/>
    <col min="7194" max="7194" width="13.75" style="127" customWidth="1"/>
    <col min="7195" max="7196" width="12.875" style="127" customWidth="1"/>
    <col min="7197" max="7197" width="12.25" style="127" customWidth="1"/>
    <col min="7198" max="7198" width="10.375" style="127" customWidth="1"/>
    <col min="7199" max="7424" width="9" style="127"/>
    <col min="7425" max="7425" width="9.75" style="127" customWidth="1"/>
    <col min="7426" max="7426" width="14.75" style="127" customWidth="1"/>
    <col min="7427" max="7427" width="14.875" style="127" customWidth="1"/>
    <col min="7428" max="7428" width="12.875" style="127" customWidth="1"/>
    <col min="7429" max="7429" width="12.25" style="127" customWidth="1"/>
    <col min="7430" max="7431" width="11.25" style="127" customWidth="1"/>
    <col min="7432" max="7432" width="12.25" style="127" customWidth="1"/>
    <col min="7433" max="7433" width="10.5" style="127" customWidth="1"/>
    <col min="7434" max="7434" width="12.25" style="127" customWidth="1"/>
    <col min="7435" max="7435" width="11.125" style="127" customWidth="1"/>
    <col min="7436" max="7444" width="12.875" style="127" customWidth="1"/>
    <col min="7445" max="7445" width="10.875" style="127" customWidth="1"/>
    <col min="7446" max="7446" width="11.5" style="127" customWidth="1"/>
    <col min="7447" max="7448" width="11.25" style="127" customWidth="1"/>
    <col min="7449" max="7449" width="12.25" style="127" customWidth="1"/>
    <col min="7450" max="7450" width="13.75" style="127" customWidth="1"/>
    <col min="7451" max="7452" width="12.875" style="127" customWidth="1"/>
    <col min="7453" max="7453" width="12.25" style="127" customWidth="1"/>
    <col min="7454" max="7454" width="10.375" style="127" customWidth="1"/>
    <col min="7455" max="7680" width="9" style="127"/>
    <col min="7681" max="7681" width="9.75" style="127" customWidth="1"/>
    <col min="7682" max="7682" width="14.75" style="127" customWidth="1"/>
    <col min="7683" max="7683" width="14.875" style="127" customWidth="1"/>
    <col min="7684" max="7684" width="12.875" style="127" customWidth="1"/>
    <col min="7685" max="7685" width="12.25" style="127" customWidth="1"/>
    <col min="7686" max="7687" width="11.25" style="127" customWidth="1"/>
    <col min="7688" max="7688" width="12.25" style="127" customWidth="1"/>
    <col min="7689" max="7689" width="10.5" style="127" customWidth="1"/>
    <col min="7690" max="7690" width="12.25" style="127" customWidth="1"/>
    <col min="7691" max="7691" width="11.125" style="127" customWidth="1"/>
    <col min="7692" max="7700" width="12.875" style="127" customWidth="1"/>
    <col min="7701" max="7701" width="10.875" style="127" customWidth="1"/>
    <col min="7702" max="7702" width="11.5" style="127" customWidth="1"/>
    <col min="7703" max="7704" width="11.25" style="127" customWidth="1"/>
    <col min="7705" max="7705" width="12.25" style="127" customWidth="1"/>
    <col min="7706" max="7706" width="13.75" style="127" customWidth="1"/>
    <col min="7707" max="7708" width="12.875" style="127" customWidth="1"/>
    <col min="7709" max="7709" width="12.25" style="127" customWidth="1"/>
    <col min="7710" max="7710" width="10.375" style="127" customWidth="1"/>
    <col min="7711" max="7936" width="9" style="127"/>
    <col min="7937" max="7937" width="9.75" style="127" customWidth="1"/>
    <col min="7938" max="7938" width="14.75" style="127" customWidth="1"/>
    <col min="7939" max="7939" width="14.875" style="127" customWidth="1"/>
    <col min="7940" max="7940" width="12.875" style="127" customWidth="1"/>
    <col min="7941" max="7941" width="12.25" style="127" customWidth="1"/>
    <col min="7942" max="7943" width="11.25" style="127" customWidth="1"/>
    <col min="7944" max="7944" width="12.25" style="127" customWidth="1"/>
    <col min="7945" max="7945" width="10.5" style="127" customWidth="1"/>
    <col min="7946" max="7946" width="12.25" style="127" customWidth="1"/>
    <col min="7947" max="7947" width="11.125" style="127" customWidth="1"/>
    <col min="7948" max="7956" width="12.875" style="127" customWidth="1"/>
    <col min="7957" max="7957" width="10.875" style="127" customWidth="1"/>
    <col min="7958" max="7958" width="11.5" style="127" customWidth="1"/>
    <col min="7959" max="7960" width="11.25" style="127" customWidth="1"/>
    <col min="7961" max="7961" width="12.25" style="127" customWidth="1"/>
    <col min="7962" max="7962" width="13.75" style="127" customWidth="1"/>
    <col min="7963" max="7964" width="12.875" style="127" customWidth="1"/>
    <col min="7965" max="7965" width="12.25" style="127" customWidth="1"/>
    <col min="7966" max="7966" width="10.375" style="127" customWidth="1"/>
    <col min="7967" max="8192" width="9" style="127"/>
    <col min="8193" max="8193" width="9.75" style="127" customWidth="1"/>
    <col min="8194" max="8194" width="14.75" style="127" customWidth="1"/>
    <col min="8195" max="8195" width="14.875" style="127" customWidth="1"/>
    <col min="8196" max="8196" width="12.875" style="127" customWidth="1"/>
    <col min="8197" max="8197" width="12.25" style="127" customWidth="1"/>
    <col min="8198" max="8199" width="11.25" style="127" customWidth="1"/>
    <col min="8200" max="8200" width="12.25" style="127" customWidth="1"/>
    <col min="8201" max="8201" width="10.5" style="127" customWidth="1"/>
    <col min="8202" max="8202" width="12.25" style="127" customWidth="1"/>
    <col min="8203" max="8203" width="11.125" style="127" customWidth="1"/>
    <col min="8204" max="8212" width="12.875" style="127" customWidth="1"/>
    <col min="8213" max="8213" width="10.875" style="127" customWidth="1"/>
    <col min="8214" max="8214" width="11.5" style="127" customWidth="1"/>
    <col min="8215" max="8216" width="11.25" style="127" customWidth="1"/>
    <col min="8217" max="8217" width="12.25" style="127" customWidth="1"/>
    <col min="8218" max="8218" width="13.75" style="127" customWidth="1"/>
    <col min="8219" max="8220" width="12.875" style="127" customWidth="1"/>
    <col min="8221" max="8221" width="12.25" style="127" customWidth="1"/>
    <col min="8222" max="8222" width="10.375" style="127" customWidth="1"/>
    <col min="8223" max="8448" width="9" style="127"/>
    <col min="8449" max="8449" width="9.75" style="127" customWidth="1"/>
    <col min="8450" max="8450" width="14.75" style="127" customWidth="1"/>
    <col min="8451" max="8451" width="14.875" style="127" customWidth="1"/>
    <col min="8452" max="8452" width="12.875" style="127" customWidth="1"/>
    <col min="8453" max="8453" width="12.25" style="127" customWidth="1"/>
    <col min="8454" max="8455" width="11.25" style="127" customWidth="1"/>
    <col min="8456" max="8456" width="12.25" style="127" customWidth="1"/>
    <col min="8457" max="8457" width="10.5" style="127" customWidth="1"/>
    <col min="8458" max="8458" width="12.25" style="127" customWidth="1"/>
    <col min="8459" max="8459" width="11.125" style="127" customWidth="1"/>
    <col min="8460" max="8468" width="12.875" style="127" customWidth="1"/>
    <col min="8469" max="8469" width="10.875" style="127" customWidth="1"/>
    <col min="8470" max="8470" width="11.5" style="127" customWidth="1"/>
    <col min="8471" max="8472" width="11.25" style="127" customWidth="1"/>
    <col min="8473" max="8473" width="12.25" style="127" customWidth="1"/>
    <col min="8474" max="8474" width="13.75" style="127" customWidth="1"/>
    <col min="8475" max="8476" width="12.875" style="127" customWidth="1"/>
    <col min="8477" max="8477" width="12.25" style="127" customWidth="1"/>
    <col min="8478" max="8478" width="10.375" style="127" customWidth="1"/>
    <col min="8479" max="8704" width="9" style="127"/>
    <col min="8705" max="8705" width="9.75" style="127" customWidth="1"/>
    <col min="8706" max="8706" width="14.75" style="127" customWidth="1"/>
    <col min="8707" max="8707" width="14.875" style="127" customWidth="1"/>
    <col min="8708" max="8708" width="12.875" style="127" customWidth="1"/>
    <col min="8709" max="8709" width="12.25" style="127" customWidth="1"/>
    <col min="8710" max="8711" width="11.25" style="127" customWidth="1"/>
    <col min="8712" max="8712" width="12.25" style="127" customWidth="1"/>
    <col min="8713" max="8713" width="10.5" style="127" customWidth="1"/>
    <col min="8714" max="8714" width="12.25" style="127" customWidth="1"/>
    <col min="8715" max="8715" width="11.125" style="127" customWidth="1"/>
    <col min="8716" max="8724" width="12.875" style="127" customWidth="1"/>
    <col min="8725" max="8725" width="10.875" style="127" customWidth="1"/>
    <col min="8726" max="8726" width="11.5" style="127" customWidth="1"/>
    <col min="8727" max="8728" width="11.25" style="127" customWidth="1"/>
    <col min="8729" max="8729" width="12.25" style="127" customWidth="1"/>
    <col min="8730" max="8730" width="13.75" style="127" customWidth="1"/>
    <col min="8731" max="8732" width="12.875" style="127" customWidth="1"/>
    <col min="8733" max="8733" width="12.25" style="127" customWidth="1"/>
    <col min="8734" max="8734" width="10.375" style="127" customWidth="1"/>
    <col min="8735" max="8960" width="9" style="127"/>
    <col min="8961" max="8961" width="9.75" style="127" customWidth="1"/>
    <col min="8962" max="8962" width="14.75" style="127" customWidth="1"/>
    <col min="8963" max="8963" width="14.875" style="127" customWidth="1"/>
    <col min="8964" max="8964" width="12.875" style="127" customWidth="1"/>
    <col min="8965" max="8965" width="12.25" style="127" customWidth="1"/>
    <col min="8966" max="8967" width="11.25" style="127" customWidth="1"/>
    <col min="8968" max="8968" width="12.25" style="127" customWidth="1"/>
    <col min="8969" max="8969" width="10.5" style="127" customWidth="1"/>
    <col min="8970" max="8970" width="12.25" style="127" customWidth="1"/>
    <col min="8971" max="8971" width="11.125" style="127" customWidth="1"/>
    <col min="8972" max="8980" width="12.875" style="127" customWidth="1"/>
    <col min="8981" max="8981" width="10.875" style="127" customWidth="1"/>
    <col min="8982" max="8982" width="11.5" style="127" customWidth="1"/>
    <col min="8983" max="8984" width="11.25" style="127" customWidth="1"/>
    <col min="8985" max="8985" width="12.25" style="127" customWidth="1"/>
    <col min="8986" max="8986" width="13.75" style="127" customWidth="1"/>
    <col min="8987" max="8988" width="12.875" style="127" customWidth="1"/>
    <col min="8989" max="8989" width="12.25" style="127" customWidth="1"/>
    <col min="8990" max="8990" width="10.375" style="127" customWidth="1"/>
    <col min="8991" max="9216" width="9" style="127"/>
    <col min="9217" max="9217" width="9.75" style="127" customWidth="1"/>
    <col min="9218" max="9218" width="14.75" style="127" customWidth="1"/>
    <col min="9219" max="9219" width="14.875" style="127" customWidth="1"/>
    <col min="9220" max="9220" width="12.875" style="127" customWidth="1"/>
    <col min="9221" max="9221" width="12.25" style="127" customWidth="1"/>
    <col min="9222" max="9223" width="11.25" style="127" customWidth="1"/>
    <col min="9224" max="9224" width="12.25" style="127" customWidth="1"/>
    <col min="9225" max="9225" width="10.5" style="127" customWidth="1"/>
    <col min="9226" max="9226" width="12.25" style="127" customWidth="1"/>
    <col min="9227" max="9227" width="11.125" style="127" customWidth="1"/>
    <col min="9228" max="9236" width="12.875" style="127" customWidth="1"/>
    <col min="9237" max="9237" width="10.875" style="127" customWidth="1"/>
    <col min="9238" max="9238" width="11.5" style="127" customWidth="1"/>
    <col min="9239" max="9240" width="11.25" style="127" customWidth="1"/>
    <col min="9241" max="9241" width="12.25" style="127" customWidth="1"/>
    <col min="9242" max="9242" width="13.75" style="127" customWidth="1"/>
    <col min="9243" max="9244" width="12.875" style="127" customWidth="1"/>
    <col min="9245" max="9245" width="12.25" style="127" customWidth="1"/>
    <col min="9246" max="9246" width="10.375" style="127" customWidth="1"/>
    <col min="9247" max="9472" width="9" style="127"/>
    <col min="9473" max="9473" width="9.75" style="127" customWidth="1"/>
    <col min="9474" max="9474" width="14.75" style="127" customWidth="1"/>
    <col min="9475" max="9475" width="14.875" style="127" customWidth="1"/>
    <col min="9476" max="9476" width="12.875" style="127" customWidth="1"/>
    <col min="9477" max="9477" width="12.25" style="127" customWidth="1"/>
    <col min="9478" max="9479" width="11.25" style="127" customWidth="1"/>
    <col min="9480" max="9480" width="12.25" style="127" customWidth="1"/>
    <col min="9481" max="9481" width="10.5" style="127" customWidth="1"/>
    <col min="9482" max="9482" width="12.25" style="127" customWidth="1"/>
    <col min="9483" max="9483" width="11.125" style="127" customWidth="1"/>
    <col min="9484" max="9492" width="12.875" style="127" customWidth="1"/>
    <col min="9493" max="9493" width="10.875" style="127" customWidth="1"/>
    <col min="9494" max="9494" width="11.5" style="127" customWidth="1"/>
    <col min="9495" max="9496" width="11.25" style="127" customWidth="1"/>
    <col min="9497" max="9497" width="12.25" style="127" customWidth="1"/>
    <col min="9498" max="9498" width="13.75" style="127" customWidth="1"/>
    <col min="9499" max="9500" width="12.875" style="127" customWidth="1"/>
    <col min="9501" max="9501" width="12.25" style="127" customWidth="1"/>
    <col min="9502" max="9502" width="10.375" style="127" customWidth="1"/>
    <col min="9503" max="9728" width="9" style="127"/>
    <col min="9729" max="9729" width="9.75" style="127" customWidth="1"/>
    <col min="9730" max="9730" width="14.75" style="127" customWidth="1"/>
    <col min="9731" max="9731" width="14.875" style="127" customWidth="1"/>
    <col min="9732" max="9732" width="12.875" style="127" customWidth="1"/>
    <col min="9733" max="9733" width="12.25" style="127" customWidth="1"/>
    <col min="9734" max="9735" width="11.25" style="127" customWidth="1"/>
    <col min="9736" max="9736" width="12.25" style="127" customWidth="1"/>
    <col min="9737" max="9737" width="10.5" style="127" customWidth="1"/>
    <col min="9738" max="9738" width="12.25" style="127" customWidth="1"/>
    <col min="9739" max="9739" width="11.125" style="127" customWidth="1"/>
    <col min="9740" max="9748" width="12.875" style="127" customWidth="1"/>
    <col min="9749" max="9749" width="10.875" style="127" customWidth="1"/>
    <col min="9750" max="9750" width="11.5" style="127" customWidth="1"/>
    <col min="9751" max="9752" width="11.25" style="127" customWidth="1"/>
    <col min="9753" max="9753" width="12.25" style="127" customWidth="1"/>
    <col min="9754" max="9754" width="13.75" style="127" customWidth="1"/>
    <col min="9755" max="9756" width="12.875" style="127" customWidth="1"/>
    <col min="9757" max="9757" width="12.25" style="127" customWidth="1"/>
    <col min="9758" max="9758" width="10.375" style="127" customWidth="1"/>
    <col min="9759" max="9984" width="9" style="127"/>
    <col min="9985" max="9985" width="9.75" style="127" customWidth="1"/>
    <col min="9986" max="9986" width="14.75" style="127" customWidth="1"/>
    <col min="9987" max="9987" width="14.875" style="127" customWidth="1"/>
    <col min="9988" max="9988" width="12.875" style="127" customWidth="1"/>
    <col min="9989" max="9989" width="12.25" style="127" customWidth="1"/>
    <col min="9990" max="9991" width="11.25" style="127" customWidth="1"/>
    <col min="9992" max="9992" width="12.25" style="127" customWidth="1"/>
    <col min="9993" max="9993" width="10.5" style="127" customWidth="1"/>
    <col min="9994" max="9994" width="12.25" style="127" customWidth="1"/>
    <col min="9995" max="9995" width="11.125" style="127" customWidth="1"/>
    <col min="9996" max="10004" width="12.875" style="127" customWidth="1"/>
    <col min="10005" max="10005" width="10.875" style="127" customWidth="1"/>
    <col min="10006" max="10006" width="11.5" style="127" customWidth="1"/>
    <col min="10007" max="10008" width="11.25" style="127" customWidth="1"/>
    <col min="10009" max="10009" width="12.25" style="127" customWidth="1"/>
    <col min="10010" max="10010" width="13.75" style="127" customWidth="1"/>
    <col min="10011" max="10012" width="12.875" style="127" customWidth="1"/>
    <col min="10013" max="10013" width="12.25" style="127" customWidth="1"/>
    <col min="10014" max="10014" width="10.375" style="127" customWidth="1"/>
    <col min="10015" max="10240" width="9" style="127"/>
    <col min="10241" max="10241" width="9.75" style="127" customWidth="1"/>
    <col min="10242" max="10242" width="14.75" style="127" customWidth="1"/>
    <col min="10243" max="10243" width="14.875" style="127" customWidth="1"/>
    <col min="10244" max="10244" width="12.875" style="127" customWidth="1"/>
    <col min="10245" max="10245" width="12.25" style="127" customWidth="1"/>
    <col min="10246" max="10247" width="11.25" style="127" customWidth="1"/>
    <col min="10248" max="10248" width="12.25" style="127" customWidth="1"/>
    <col min="10249" max="10249" width="10.5" style="127" customWidth="1"/>
    <col min="10250" max="10250" width="12.25" style="127" customWidth="1"/>
    <col min="10251" max="10251" width="11.125" style="127" customWidth="1"/>
    <col min="10252" max="10260" width="12.875" style="127" customWidth="1"/>
    <col min="10261" max="10261" width="10.875" style="127" customWidth="1"/>
    <col min="10262" max="10262" width="11.5" style="127" customWidth="1"/>
    <col min="10263" max="10264" width="11.25" style="127" customWidth="1"/>
    <col min="10265" max="10265" width="12.25" style="127" customWidth="1"/>
    <col min="10266" max="10266" width="13.75" style="127" customWidth="1"/>
    <col min="10267" max="10268" width="12.875" style="127" customWidth="1"/>
    <col min="10269" max="10269" width="12.25" style="127" customWidth="1"/>
    <col min="10270" max="10270" width="10.375" style="127" customWidth="1"/>
    <col min="10271" max="10496" width="9" style="127"/>
    <col min="10497" max="10497" width="9.75" style="127" customWidth="1"/>
    <col min="10498" max="10498" width="14.75" style="127" customWidth="1"/>
    <col min="10499" max="10499" width="14.875" style="127" customWidth="1"/>
    <col min="10500" max="10500" width="12.875" style="127" customWidth="1"/>
    <col min="10501" max="10501" width="12.25" style="127" customWidth="1"/>
    <col min="10502" max="10503" width="11.25" style="127" customWidth="1"/>
    <col min="10504" max="10504" width="12.25" style="127" customWidth="1"/>
    <col min="10505" max="10505" width="10.5" style="127" customWidth="1"/>
    <col min="10506" max="10506" width="12.25" style="127" customWidth="1"/>
    <col min="10507" max="10507" width="11.125" style="127" customWidth="1"/>
    <col min="10508" max="10516" width="12.875" style="127" customWidth="1"/>
    <col min="10517" max="10517" width="10.875" style="127" customWidth="1"/>
    <col min="10518" max="10518" width="11.5" style="127" customWidth="1"/>
    <col min="10519" max="10520" width="11.25" style="127" customWidth="1"/>
    <col min="10521" max="10521" width="12.25" style="127" customWidth="1"/>
    <col min="10522" max="10522" width="13.75" style="127" customWidth="1"/>
    <col min="10523" max="10524" width="12.875" style="127" customWidth="1"/>
    <col min="10525" max="10525" width="12.25" style="127" customWidth="1"/>
    <col min="10526" max="10526" width="10.375" style="127" customWidth="1"/>
    <col min="10527" max="10752" width="9" style="127"/>
    <col min="10753" max="10753" width="9.75" style="127" customWidth="1"/>
    <col min="10754" max="10754" width="14.75" style="127" customWidth="1"/>
    <col min="10755" max="10755" width="14.875" style="127" customWidth="1"/>
    <col min="10756" max="10756" width="12.875" style="127" customWidth="1"/>
    <col min="10757" max="10757" width="12.25" style="127" customWidth="1"/>
    <col min="10758" max="10759" width="11.25" style="127" customWidth="1"/>
    <col min="10760" max="10760" width="12.25" style="127" customWidth="1"/>
    <col min="10761" max="10761" width="10.5" style="127" customWidth="1"/>
    <col min="10762" max="10762" width="12.25" style="127" customWidth="1"/>
    <col min="10763" max="10763" width="11.125" style="127" customWidth="1"/>
    <col min="10764" max="10772" width="12.875" style="127" customWidth="1"/>
    <col min="10773" max="10773" width="10.875" style="127" customWidth="1"/>
    <col min="10774" max="10774" width="11.5" style="127" customWidth="1"/>
    <col min="10775" max="10776" width="11.25" style="127" customWidth="1"/>
    <col min="10777" max="10777" width="12.25" style="127" customWidth="1"/>
    <col min="10778" max="10778" width="13.75" style="127" customWidth="1"/>
    <col min="10779" max="10780" width="12.875" style="127" customWidth="1"/>
    <col min="10781" max="10781" width="12.25" style="127" customWidth="1"/>
    <col min="10782" max="10782" width="10.375" style="127" customWidth="1"/>
    <col min="10783" max="11008" width="9" style="127"/>
    <col min="11009" max="11009" width="9.75" style="127" customWidth="1"/>
    <col min="11010" max="11010" width="14.75" style="127" customWidth="1"/>
    <col min="11011" max="11011" width="14.875" style="127" customWidth="1"/>
    <col min="11012" max="11012" width="12.875" style="127" customWidth="1"/>
    <col min="11013" max="11013" width="12.25" style="127" customWidth="1"/>
    <col min="11014" max="11015" width="11.25" style="127" customWidth="1"/>
    <col min="11016" max="11016" width="12.25" style="127" customWidth="1"/>
    <col min="11017" max="11017" width="10.5" style="127" customWidth="1"/>
    <col min="11018" max="11018" width="12.25" style="127" customWidth="1"/>
    <col min="11019" max="11019" width="11.125" style="127" customWidth="1"/>
    <col min="11020" max="11028" width="12.875" style="127" customWidth="1"/>
    <col min="11029" max="11029" width="10.875" style="127" customWidth="1"/>
    <col min="11030" max="11030" width="11.5" style="127" customWidth="1"/>
    <col min="11031" max="11032" width="11.25" style="127" customWidth="1"/>
    <col min="11033" max="11033" width="12.25" style="127" customWidth="1"/>
    <col min="11034" max="11034" width="13.75" style="127" customWidth="1"/>
    <col min="11035" max="11036" width="12.875" style="127" customWidth="1"/>
    <col min="11037" max="11037" width="12.25" style="127" customWidth="1"/>
    <col min="11038" max="11038" width="10.375" style="127" customWidth="1"/>
    <col min="11039" max="11264" width="9" style="127"/>
    <col min="11265" max="11265" width="9.75" style="127" customWidth="1"/>
    <col min="11266" max="11266" width="14.75" style="127" customWidth="1"/>
    <col min="11267" max="11267" width="14.875" style="127" customWidth="1"/>
    <col min="11268" max="11268" width="12.875" style="127" customWidth="1"/>
    <col min="11269" max="11269" width="12.25" style="127" customWidth="1"/>
    <col min="11270" max="11271" width="11.25" style="127" customWidth="1"/>
    <col min="11272" max="11272" width="12.25" style="127" customWidth="1"/>
    <col min="11273" max="11273" width="10.5" style="127" customWidth="1"/>
    <col min="11274" max="11274" width="12.25" style="127" customWidth="1"/>
    <col min="11275" max="11275" width="11.125" style="127" customWidth="1"/>
    <col min="11276" max="11284" width="12.875" style="127" customWidth="1"/>
    <col min="11285" max="11285" width="10.875" style="127" customWidth="1"/>
    <col min="11286" max="11286" width="11.5" style="127" customWidth="1"/>
    <col min="11287" max="11288" width="11.25" style="127" customWidth="1"/>
    <col min="11289" max="11289" width="12.25" style="127" customWidth="1"/>
    <col min="11290" max="11290" width="13.75" style="127" customWidth="1"/>
    <col min="11291" max="11292" width="12.875" style="127" customWidth="1"/>
    <col min="11293" max="11293" width="12.25" style="127" customWidth="1"/>
    <col min="11294" max="11294" width="10.375" style="127" customWidth="1"/>
    <col min="11295" max="11520" width="9" style="127"/>
    <col min="11521" max="11521" width="9.75" style="127" customWidth="1"/>
    <col min="11522" max="11522" width="14.75" style="127" customWidth="1"/>
    <col min="11523" max="11523" width="14.875" style="127" customWidth="1"/>
    <col min="11524" max="11524" width="12.875" style="127" customWidth="1"/>
    <col min="11525" max="11525" width="12.25" style="127" customWidth="1"/>
    <col min="11526" max="11527" width="11.25" style="127" customWidth="1"/>
    <col min="11528" max="11528" width="12.25" style="127" customWidth="1"/>
    <col min="11529" max="11529" width="10.5" style="127" customWidth="1"/>
    <col min="11530" max="11530" width="12.25" style="127" customWidth="1"/>
    <col min="11531" max="11531" width="11.125" style="127" customWidth="1"/>
    <col min="11532" max="11540" width="12.875" style="127" customWidth="1"/>
    <col min="11541" max="11541" width="10.875" style="127" customWidth="1"/>
    <col min="11542" max="11542" width="11.5" style="127" customWidth="1"/>
    <col min="11543" max="11544" width="11.25" style="127" customWidth="1"/>
    <col min="11545" max="11545" width="12.25" style="127" customWidth="1"/>
    <col min="11546" max="11546" width="13.75" style="127" customWidth="1"/>
    <col min="11547" max="11548" width="12.875" style="127" customWidth="1"/>
    <col min="11549" max="11549" width="12.25" style="127" customWidth="1"/>
    <col min="11550" max="11550" width="10.375" style="127" customWidth="1"/>
    <col min="11551" max="11776" width="9" style="127"/>
    <col min="11777" max="11777" width="9.75" style="127" customWidth="1"/>
    <col min="11778" max="11778" width="14.75" style="127" customWidth="1"/>
    <col min="11779" max="11779" width="14.875" style="127" customWidth="1"/>
    <col min="11780" max="11780" width="12.875" style="127" customWidth="1"/>
    <col min="11781" max="11781" width="12.25" style="127" customWidth="1"/>
    <col min="11782" max="11783" width="11.25" style="127" customWidth="1"/>
    <col min="11784" max="11784" width="12.25" style="127" customWidth="1"/>
    <col min="11785" max="11785" width="10.5" style="127" customWidth="1"/>
    <col min="11786" max="11786" width="12.25" style="127" customWidth="1"/>
    <col min="11787" max="11787" width="11.125" style="127" customWidth="1"/>
    <col min="11788" max="11796" width="12.875" style="127" customWidth="1"/>
    <col min="11797" max="11797" width="10.875" style="127" customWidth="1"/>
    <col min="11798" max="11798" width="11.5" style="127" customWidth="1"/>
    <col min="11799" max="11800" width="11.25" style="127" customWidth="1"/>
    <col min="11801" max="11801" width="12.25" style="127" customWidth="1"/>
    <col min="11802" max="11802" width="13.75" style="127" customWidth="1"/>
    <col min="11803" max="11804" width="12.875" style="127" customWidth="1"/>
    <col min="11805" max="11805" width="12.25" style="127" customWidth="1"/>
    <col min="11806" max="11806" width="10.375" style="127" customWidth="1"/>
    <col min="11807" max="12032" width="9" style="127"/>
    <col min="12033" max="12033" width="9.75" style="127" customWidth="1"/>
    <col min="12034" max="12034" width="14.75" style="127" customWidth="1"/>
    <col min="12035" max="12035" width="14.875" style="127" customWidth="1"/>
    <col min="12036" max="12036" width="12.875" style="127" customWidth="1"/>
    <col min="12037" max="12037" width="12.25" style="127" customWidth="1"/>
    <col min="12038" max="12039" width="11.25" style="127" customWidth="1"/>
    <col min="12040" max="12040" width="12.25" style="127" customWidth="1"/>
    <col min="12041" max="12041" width="10.5" style="127" customWidth="1"/>
    <col min="12042" max="12042" width="12.25" style="127" customWidth="1"/>
    <col min="12043" max="12043" width="11.125" style="127" customWidth="1"/>
    <col min="12044" max="12052" width="12.875" style="127" customWidth="1"/>
    <col min="12053" max="12053" width="10.875" style="127" customWidth="1"/>
    <col min="12054" max="12054" width="11.5" style="127" customWidth="1"/>
    <col min="12055" max="12056" width="11.25" style="127" customWidth="1"/>
    <col min="12057" max="12057" width="12.25" style="127" customWidth="1"/>
    <col min="12058" max="12058" width="13.75" style="127" customWidth="1"/>
    <col min="12059" max="12060" width="12.875" style="127" customWidth="1"/>
    <col min="12061" max="12061" width="12.25" style="127" customWidth="1"/>
    <col min="12062" max="12062" width="10.375" style="127" customWidth="1"/>
    <col min="12063" max="12288" width="9" style="127"/>
    <col min="12289" max="12289" width="9.75" style="127" customWidth="1"/>
    <col min="12290" max="12290" width="14.75" style="127" customWidth="1"/>
    <col min="12291" max="12291" width="14.875" style="127" customWidth="1"/>
    <col min="12292" max="12292" width="12.875" style="127" customWidth="1"/>
    <col min="12293" max="12293" width="12.25" style="127" customWidth="1"/>
    <col min="12294" max="12295" width="11.25" style="127" customWidth="1"/>
    <col min="12296" max="12296" width="12.25" style="127" customWidth="1"/>
    <col min="12297" max="12297" width="10.5" style="127" customWidth="1"/>
    <col min="12298" max="12298" width="12.25" style="127" customWidth="1"/>
    <col min="12299" max="12299" width="11.125" style="127" customWidth="1"/>
    <col min="12300" max="12308" width="12.875" style="127" customWidth="1"/>
    <col min="12309" max="12309" width="10.875" style="127" customWidth="1"/>
    <col min="12310" max="12310" width="11.5" style="127" customWidth="1"/>
    <col min="12311" max="12312" width="11.25" style="127" customWidth="1"/>
    <col min="12313" max="12313" width="12.25" style="127" customWidth="1"/>
    <col min="12314" max="12314" width="13.75" style="127" customWidth="1"/>
    <col min="12315" max="12316" width="12.875" style="127" customWidth="1"/>
    <col min="12317" max="12317" width="12.25" style="127" customWidth="1"/>
    <col min="12318" max="12318" width="10.375" style="127" customWidth="1"/>
    <col min="12319" max="12544" width="9" style="127"/>
    <col min="12545" max="12545" width="9.75" style="127" customWidth="1"/>
    <col min="12546" max="12546" width="14.75" style="127" customWidth="1"/>
    <col min="12547" max="12547" width="14.875" style="127" customWidth="1"/>
    <col min="12548" max="12548" width="12.875" style="127" customWidth="1"/>
    <col min="12549" max="12549" width="12.25" style="127" customWidth="1"/>
    <col min="12550" max="12551" width="11.25" style="127" customWidth="1"/>
    <col min="12552" max="12552" width="12.25" style="127" customWidth="1"/>
    <col min="12553" max="12553" width="10.5" style="127" customWidth="1"/>
    <col min="12554" max="12554" width="12.25" style="127" customWidth="1"/>
    <col min="12555" max="12555" width="11.125" style="127" customWidth="1"/>
    <col min="12556" max="12564" width="12.875" style="127" customWidth="1"/>
    <col min="12565" max="12565" width="10.875" style="127" customWidth="1"/>
    <col min="12566" max="12566" width="11.5" style="127" customWidth="1"/>
    <col min="12567" max="12568" width="11.25" style="127" customWidth="1"/>
    <col min="12569" max="12569" width="12.25" style="127" customWidth="1"/>
    <col min="12570" max="12570" width="13.75" style="127" customWidth="1"/>
    <col min="12571" max="12572" width="12.875" style="127" customWidth="1"/>
    <col min="12573" max="12573" width="12.25" style="127" customWidth="1"/>
    <col min="12574" max="12574" width="10.375" style="127" customWidth="1"/>
    <col min="12575" max="12800" width="9" style="127"/>
    <col min="12801" max="12801" width="9.75" style="127" customWidth="1"/>
    <col min="12802" max="12802" width="14.75" style="127" customWidth="1"/>
    <col min="12803" max="12803" width="14.875" style="127" customWidth="1"/>
    <col min="12804" max="12804" width="12.875" style="127" customWidth="1"/>
    <col min="12805" max="12805" width="12.25" style="127" customWidth="1"/>
    <col min="12806" max="12807" width="11.25" style="127" customWidth="1"/>
    <col min="12808" max="12808" width="12.25" style="127" customWidth="1"/>
    <col min="12809" max="12809" width="10.5" style="127" customWidth="1"/>
    <col min="12810" max="12810" width="12.25" style="127" customWidth="1"/>
    <col min="12811" max="12811" width="11.125" style="127" customWidth="1"/>
    <col min="12812" max="12820" width="12.875" style="127" customWidth="1"/>
    <col min="12821" max="12821" width="10.875" style="127" customWidth="1"/>
    <col min="12822" max="12822" width="11.5" style="127" customWidth="1"/>
    <col min="12823" max="12824" width="11.25" style="127" customWidth="1"/>
    <col min="12825" max="12825" width="12.25" style="127" customWidth="1"/>
    <col min="12826" max="12826" width="13.75" style="127" customWidth="1"/>
    <col min="12827" max="12828" width="12.875" style="127" customWidth="1"/>
    <col min="12829" max="12829" width="12.25" style="127" customWidth="1"/>
    <col min="12830" max="12830" width="10.375" style="127" customWidth="1"/>
    <col min="12831" max="13056" width="9" style="127"/>
    <col min="13057" max="13057" width="9.75" style="127" customWidth="1"/>
    <col min="13058" max="13058" width="14.75" style="127" customWidth="1"/>
    <col min="13059" max="13059" width="14.875" style="127" customWidth="1"/>
    <col min="13060" max="13060" width="12.875" style="127" customWidth="1"/>
    <col min="13061" max="13061" width="12.25" style="127" customWidth="1"/>
    <col min="13062" max="13063" width="11.25" style="127" customWidth="1"/>
    <col min="13064" max="13064" width="12.25" style="127" customWidth="1"/>
    <col min="13065" max="13065" width="10.5" style="127" customWidth="1"/>
    <col min="13066" max="13066" width="12.25" style="127" customWidth="1"/>
    <col min="13067" max="13067" width="11.125" style="127" customWidth="1"/>
    <col min="13068" max="13076" width="12.875" style="127" customWidth="1"/>
    <col min="13077" max="13077" width="10.875" style="127" customWidth="1"/>
    <col min="13078" max="13078" width="11.5" style="127" customWidth="1"/>
    <col min="13079" max="13080" width="11.25" style="127" customWidth="1"/>
    <col min="13081" max="13081" width="12.25" style="127" customWidth="1"/>
    <col min="13082" max="13082" width="13.75" style="127" customWidth="1"/>
    <col min="13083" max="13084" width="12.875" style="127" customWidth="1"/>
    <col min="13085" max="13085" width="12.25" style="127" customWidth="1"/>
    <col min="13086" max="13086" width="10.375" style="127" customWidth="1"/>
    <col min="13087" max="13312" width="9" style="127"/>
    <col min="13313" max="13313" width="9.75" style="127" customWidth="1"/>
    <col min="13314" max="13314" width="14.75" style="127" customWidth="1"/>
    <col min="13315" max="13315" width="14.875" style="127" customWidth="1"/>
    <col min="13316" max="13316" width="12.875" style="127" customWidth="1"/>
    <col min="13317" max="13317" width="12.25" style="127" customWidth="1"/>
    <col min="13318" max="13319" width="11.25" style="127" customWidth="1"/>
    <col min="13320" max="13320" width="12.25" style="127" customWidth="1"/>
    <col min="13321" max="13321" width="10.5" style="127" customWidth="1"/>
    <col min="13322" max="13322" width="12.25" style="127" customWidth="1"/>
    <col min="13323" max="13323" width="11.125" style="127" customWidth="1"/>
    <col min="13324" max="13332" width="12.875" style="127" customWidth="1"/>
    <col min="13333" max="13333" width="10.875" style="127" customWidth="1"/>
    <col min="13334" max="13334" width="11.5" style="127" customWidth="1"/>
    <col min="13335" max="13336" width="11.25" style="127" customWidth="1"/>
    <col min="13337" max="13337" width="12.25" style="127" customWidth="1"/>
    <col min="13338" max="13338" width="13.75" style="127" customWidth="1"/>
    <col min="13339" max="13340" width="12.875" style="127" customWidth="1"/>
    <col min="13341" max="13341" width="12.25" style="127" customWidth="1"/>
    <col min="13342" max="13342" width="10.375" style="127" customWidth="1"/>
    <col min="13343" max="13568" width="9" style="127"/>
    <col min="13569" max="13569" width="9.75" style="127" customWidth="1"/>
    <col min="13570" max="13570" width="14.75" style="127" customWidth="1"/>
    <col min="13571" max="13571" width="14.875" style="127" customWidth="1"/>
    <col min="13572" max="13572" width="12.875" style="127" customWidth="1"/>
    <col min="13573" max="13573" width="12.25" style="127" customWidth="1"/>
    <col min="13574" max="13575" width="11.25" style="127" customWidth="1"/>
    <col min="13576" max="13576" width="12.25" style="127" customWidth="1"/>
    <col min="13577" max="13577" width="10.5" style="127" customWidth="1"/>
    <col min="13578" max="13578" width="12.25" style="127" customWidth="1"/>
    <col min="13579" max="13579" width="11.125" style="127" customWidth="1"/>
    <col min="13580" max="13588" width="12.875" style="127" customWidth="1"/>
    <col min="13589" max="13589" width="10.875" style="127" customWidth="1"/>
    <col min="13590" max="13590" width="11.5" style="127" customWidth="1"/>
    <col min="13591" max="13592" width="11.25" style="127" customWidth="1"/>
    <col min="13593" max="13593" width="12.25" style="127" customWidth="1"/>
    <col min="13594" max="13594" width="13.75" style="127" customWidth="1"/>
    <col min="13595" max="13596" width="12.875" style="127" customWidth="1"/>
    <col min="13597" max="13597" width="12.25" style="127" customWidth="1"/>
    <col min="13598" max="13598" width="10.375" style="127" customWidth="1"/>
    <col min="13599" max="13824" width="9" style="127"/>
    <col min="13825" max="13825" width="9.75" style="127" customWidth="1"/>
    <col min="13826" max="13826" width="14.75" style="127" customWidth="1"/>
    <col min="13827" max="13827" width="14.875" style="127" customWidth="1"/>
    <col min="13828" max="13828" width="12.875" style="127" customWidth="1"/>
    <col min="13829" max="13829" width="12.25" style="127" customWidth="1"/>
    <col min="13830" max="13831" width="11.25" style="127" customWidth="1"/>
    <col min="13832" max="13832" width="12.25" style="127" customWidth="1"/>
    <col min="13833" max="13833" width="10.5" style="127" customWidth="1"/>
    <col min="13834" max="13834" width="12.25" style="127" customWidth="1"/>
    <col min="13835" max="13835" width="11.125" style="127" customWidth="1"/>
    <col min="13836" max="13844" width="12.875" style="127" customWidth="1"/>
    <col min="13845" max="13845" width="10.875" style="127" customWidth="1"/>
    <col min="13846" max="13846" width="11.5" style="127" customWidth="1"/>
    <col min="13847" max="13848" width="11.25" style="127" customWidth="1"/>
    <col min="13849" max="13849" width="12.25" style="127" customWidth="1"/>
    <col min="13850" max="13850" width="13.75" style="127" customWidth="1"/>
    <col min="13851" max="13852" width="12.875" style="127" customWidth="1"/>
    <col min="13853" max="13853" width="12.25" style="127" customWidth="1"/>
    <col min="13854" max="13854" width="10.375" style="127" customWidth="1"/>
    <col min="13855" max="14080" width="9" style="127"/>
    <col min="14081" max="14081" width="9.75" style="127" customWidth="1"/>
    <col min="14082" max="14082" width="14.75" style="127" customWidth="1"/>
    <col min="14083" max="14083" width="14.875" style="127" customWidth="1"/>
    <col min="14084" max="14084" width="12.875" style="127" customWidth="1"/>
    <col min="14085" max="14085" width="12.25" style="127" customWidth="1"/>
    <col min="14086" max="14087" width="11.25" style="127" customWidth="1"/>
    <col min="14088" max="14088" width="12.25" style="127" customWidth="1"/>
    <col min="14089" max="14089" width="10.5" style="127" customWidth="1"/>
    <col min="14090" max="14090" width="12.25" style="127" customWidth="1"/>
    <col min="14091" max="14091" width="11.125" style="127" customWidth="1"/>
    <col min="14092" max="14100" width="12.875" style="127" customWidth="1"/>
    <col min="14101" max="14101" width="10.875" style="127" customWidth="1"/>
    <col min="14102" max="14102" width="11.5" style="127" customWidth="1"/>
    <col min="14103" max="14104" width="11.25" style="127" customWidth="1"/>
    <col min="14105" max="14105" width="12.25" style="127" customWidth="1"/>
    <col min="14106" max="14106" width="13.75" style="127" customWidth="1"/>
    <col min="14107" max="14108" width="12.875" style="127" customWidth="1"/>
    <col min="14109" max="14109" width="12.25" style="127" customWidth="1"/>
    <col min="14110" max="14110" width="10.375" style="127" customWidth="1"/>
    <col min="14111" max="14336" width="9" style="127"/>
    <col min="14337" max="14337" width="9.75" style="127" customWidth="1"/>
    <col min="14338" max="14338" width="14.75" style="127" customWidth="1"/>
    <col min="14339" max="14339" width="14.875" style="127" customWidth="1"/>
    <col min="14340" max="14340" width="12.875" style="127" customWidth="1"/>
    <col min="14341" max="14341" width="12.25" style="127" customWidth="1"/>
    <col min="14342" max="14343" width="11.25" style="127" customWidth="1"/>
    <col min="14344" max="14344" width="12.25" style="127" customWidth="1"/>
    <col min="14345" max="14345" width="10.5" style="127" customWidth="1"/>
    <col min="14346" max="14346" width="12.25" style="127" customWidth="1"/>
    <col min="14347" max="14347" width="11.125" style="127" customWidth="1"/>
    <col min="14348" max="14356" width="12.875" style="127" customWidth="1"/>
    <col min="14357" max="14357" width="10.875" style="127" customWidth="1"/>
    <col min="14358" max="14358" width="11.5" style="127" customWidth="1"/>
    <col min="14359" max="14360" width="11.25" style="127" customWidth="1"/>
    <col min="14361" max="14361" width="12.25" style="127" customWidth="1"/>
    <col min="14362" max="14362" width="13.75" style="127" customWidth="1"/>
    <col min="14363" max="14364" width="12.875" style="127" customWidth="1"/>
    <col min="14365" max="14365" width="12.25" style="127" customWidth="1"/>
    <col min="14366" max="14366" width="10.375" style="127" customWidth="1"/>
    <col min="14367" max="14592" width="9" style="127"/>
    <col min="14593" max="14593" width="9.75" style="127" customWidth="1"/>
    <col min="14594" max="14594" width="14.75" style="127" customWidth="1"/>
    <col min="14595" max="14595" width="14.875" style="127" customWidth="1"/>
    <col min="14596" max="14596" width="12.875" style="127" customWidth="1"/>
    <col min="14597" max="14597" width="12.25" style="127" customWidth="1"/>
    <col min="14598" max="14599" width="11.25" style="127" customWidth="1"/>
    <col min="14600" max="14600" width="12.25" style="127" customWidth="1"/>
    <col min="14601" max="14601" width="10.5" style="127" customWidth="1"/>
    <col min="14602" max="14602" width="12.25" style="127" customWidth="1"/>
    <col min="14603" max="14603" width="11.125" style="127" customWidth="1"/>
    <col min="14604" max="14612" width="12.875" style="127" customWidth="1"/>
    <col min="14613" max="14613" width="10.875" style="127" customWidth="1"/>
    <col min="14614" max="14614" width="11.5" style="127" customWidth="1"/>
    <col min="14615" max="14616" width="11.25" style="127" customWidth="1"/>
    <col min="14617" max="14617" width="12.25" style="127" customWidth="1"/>
    <col min="14618" max="14618" width="13.75" style="127" customWidth="1"/>
    <col min="14619" max="14620" width="12.875" style="127" customWidth="1"/>
    <col min="14621" max="14621" width="12.25" style="127" customWidth="1"/>
    <col min="14622" max="14622" width="10.375" style="127" customWidth="1"/>
    <col min="14623" max="14848" width="9" style="127"/>
    <col min="14849" max="14849" width="9.75" style="127" customWidth="1"/>
    <col min="14850" max="14850" width="14.75" style="127" customWidth="1"/>
    <col min="14851" max="14851" width="14.875" style="127" customWidth="1"/>
    <col min="14852" max="14852" width="12.875" style="127" customWidth="1"/>
    <col min="14853" max="14853" width="12.25" style="127" customWidth="1"/>
    <col min="14854" max="14855" width="11.25" style="127" customWidth="1"/>
    <col min="14856" max="14856" width="12.25" style="127" customWidth="1"/>
    <col min="14857" max="14857" width="10.5" style="127" customWidth="1"/>
    <col min="14858" max="14858" width="12.25" style="127" customWidth="1"/>
    <col min="14859" max="14859" width="11.125" style="127" customWidth="1"/>
    <col min="14860" max="14868" width="12.875" style="127" customWidth="1"/>
    <col min="14869" max="14869" width="10.875" style="127" customWidth="1"/>
    <col min="14870" max="14870" width="11.5" style="127" customWidth="1"/>
    <col min="14871" max="14872" width="11.25" style="127" customWidth="1"/>
    <col min="14873" max="14873" width="12.25" style="127" customWidth="1"/>
    <col min="14874" max="14874" width="13.75" style="127" customWidth="1"/>
    <col min="14875" max="14876" width="12.875" style="127" customWidth="1"/>
    <col min="14877" max="14877" width="12.25" style="127" customWidth="1"/>
    <col min="14878" max="14878" width="10.375" style="127" customWidth="1"/>
    <col min="14879" max="15104" width="9" style="127"/>
    <col min="15105" max="15105" width="9.75" style="127" customWidth="1"/>
    <col min="15106" max="15106" width="14.75" style="127" customWidth="1"/>
    <col min="15107" max="15107" width="14.875" style="127" customWidth="1"/>
    <col min="15108" max="15108" width="12.875" style="127" customWidth="1"/>
    <col min="15109" max="15109" width="12.25" style="127" customWidth="1"/>
    <col min="15110" max="15111" width="11.25" style="127" customWidth="1"/>
    <col min="15112" max="15112" width="12.25" style="127" customWidth="1"/>
    <col min="15113" max="15113" width="10.5" style="127" customWidth="1"/>
    <col min="15114" max="15114" width="12.25" style="127" customWidth="1"/>
    <col min="15115" max="15115" width="11.125" style="127" customWidth="1"/>
    <col min="15116" max="15124" width="12.875" style="127" customWidth="1"/>
    <col min="15125" max="15125" width="10.875" style="127" customWidth="1"/>
    <col min="15126" max="15126" width="11.5" style="127" customWidth="1"/>
    <col min="15127" max="15128" width="11.25" style="127" customWidth="1"/>
    <col min="15129" max="15129" width="12.25" style="127" customWidth="1"/>
    <col min="15130" max="15130" width="13.75" style="127" customWidth="1"/>
    <col min="15131" max="15132" width="12.875" style="127" customWidth="1"/>
    <col min="15133" max="15133" width="12.25" style="127" customWidth="1"/>
    <col min="15134" max="15134" width="10.375" style="127" customWidth="1"/>
    <col min="15135" max="15360" width="9" style="127"/>
    <col min="15361" max="15361" width="9.75" style="127" customWidth="1"/>
    <col min="15362" max="15362" width="14.75" style="127" customWidth="1"/>
    <col min="15363" max="15363" width="14.875" style="127" customWidth="1"/>
    <col min="15364" max="15364" width="12.875" style="127" customWidth="1"/>
    <col min="15365" max="15365" width="12.25" style="127" customWidth="1"/>
    <col min="15366" max="15367" width="11.25" style="127" customWidth="1"/>
    <col min="15368" max="15368" width="12.25" style="127" customWidth="1"/>
    <col min="15369" max="15369" width="10.5" style="127" customWidth="1"/>
    <col min="15370" max="15370" width="12.25" style="127" customWidth="1"/>
    <col min="15371" max="15371" width="11.125" style="127" customWidth="1"/>
    <col min="15372" max="15380" width="12.875" style="127" customWidth="1"/>
    <col min="15381" max="15381" width="10.875" style="127" customWidth="1"/>
    <col min="15382" max="15382" width="11.5" style="127" customWidth="1"/>
    <col min="15383" max="15384" width="11.25" style="127" customWidth="1"/>
    <col min="15385" max="15385" width="12.25" style="127" customWidth="1"/>
    <col min="15386" max="15386" width="13.75" style="127" customWidth="1"/>
    <col min="15387" max="15388" width="12.875" style="127" customWidth="1"/>
    <col min="15389" max="15389" width="12.25" style="127" customWidth="1"/>
    <col min="15390" max="15390" width="10.375" style="127" customWidth="1"/>
    <col min="15391" max="15616" width="9" style="127"/>
    <col min="15617" max="15617" width="9.75" style="127" customWidth="1"/>
    <col min="15618" max="15618" width="14.75" style="127" customWidth="1"/>
    <col min="15619" max="15619" width="14.875" style="127" customWidth="1"/>
    <col min="15620" max="15620" width="12.875" style="127" customWidth="1"/>
    <col min="15621" max="15621" width="12.25" style="127" customWidth="1"/>
    <col min="15622" max="15623" width="11.25" style="127" customWidth="1"/>
    <col min="15624" max="15624" width="12.25" style="127" customWidth="1"/>
    <col min="15625" max="15625" width="10.5" style="127" customWidth="1"/>
    <col min="15626" max="15626" width="12.25" style="127" customWidth="1"/>
    <col min="15627" max="15627" width="11.125" style="127" customWidth="1"/>
    <col min="15628" max="15636" width="12.875" style="127" customWidth="1"/>
    <col min="15637" max="15637" width="10.875" style="127" customWidth="1"/>
    <col min="15638" max="15638" width="11.5" style="127" customWidth="1"/>
    <col min="15639" max="15640" width="11.25" style="127" customWidth="1"/>
    <col min="15641" max="15641" width="12.25" style="127" customWidth="1"/>
    <col min="15642" max="15642" width="13.75" style="127" customWidth="1"/>
    <col min="15643" max="15644" width="12.875" style="127" customWidth="1"/>
    <col min="15645" max="15645" width="12.25" style="127" customWidth="1"/>
    <col min="15646" max="15646" width="10.375" style="127" customWidth="1"/>
    <col min="15647" max="15872" width="9" style="127"/>
    <col min="15873" max="15873" width="9.75" style="127" customWidth="1"/>
    <col min="15874" max="15874" width="14.75" style="127" customWidth="1"/>
    <col min="15875" max="15875" width="14.875" style="127" customWidth="1"/>
    <col min="15876" max="15876" width="12.875" style="127" customWidth="1"/>
    <col min="15877" max="15877" width="12.25" style="127" customWidth="1"/>
    <col min="15878" max="15879" width="11.25" style="127" customWidth="1"/>
    <col min="15880" max="15880" width="12.25" style="127" customWidth="1"/>
    <col min="15881" max="15881" width="10.5" style="127" customWidth="1"/>
    <col min="15882" max="15882" width="12.25" style="127" customWidth="1"/>
    <col min="15883" max="15883" width="11.125" style="127" customWidth="1"/>
    <col min="15884" max="15892" width="12.875" style="127" customWidth="1"/>
    <col min="15893" max="15893" width="10.875" style="127" customWidth="1"/>
    <col min="15894" max="15894" width="11.5" style="127" customWidth="1"/>
    <col min="15895" max="15896" width="11.25" style="127" customWidth="1"/>
    <col min="15897" max="15897" width="12.25" style="127" customWidth="1"/>
    <col min="15898" max="15898" width="13.75" style="127" customWidth="1"/>
    <col min="15899" max="15900" width="12.875" style="127" customWidth="1"/>
    <col min="15901" max="15901" width="12.25" style="127" customWidth="1"/>
    <col min="15902" max="15902" width="10.375" style="127" customWidth="1"/>
    <col min="15903" max="16128" width="9" style="127"/>
    <col min="16129" max="16129" width="9.75" style="127" customWidth="1"/>
    <col min="16130" max="16130" width="14.75" style="127" customWidth="1"/>
    <col min="16131" max="16131" width="14.875" style="127" customWidth="1"/>
    <col min="16132" max="16132" width="12.875" style="127" customWidth="1"/>
    <col min="16133" max="16133" width="12.25" style="127" customWidth="1"/>
    <col min="16134" max="16135" width="11.25" style="127" customWidth="1"/>
    <col min="16136" max="16136" width="12.25" style="127" customWidth="1"/>
    <col min="16137" max="16137" width="10.5" style="127" customWidth="1"/>
    <col min="16138" max="16138" width="12.25" style="127" customWidth="1"/>
    <col min="16139" max="16139" width="11.125" style="127" customWidth="1"/>
    <col min="16140" max="16148" width="12.875" style="127" customWidth="1"/>
    <col min="16149" max="16149" width="10.875" style="127" customWidth="1"/>
    <col min="16150" max="16150" width="11.5" style="127" customWidth="1"/>
    <col min="16151" max="16152" width="11.25" style="127" customWidth="1"/>
    <col min="16153" max="16153" width="12.25" style="127" customWidth="1"/>
    <col min="16154" max="16154" width="13.75" style="127" customWidth="1"/>
    <col min="16155" max="16156" width="12.875" style="127" customWidth="1"/>
    <col min="16157" max="16157" width="12.25" style="127" customWidth="1"/>
    <col min="16158" max="16158" width="10.375" style="127" customWidth="1"/>
    <col min="16159" max="16384" width="9" style="127"/>
  </cols>
  <sheetData>
    <row r="1" spans="1:105" ht="24" customHeight="1">
      <c r="A1" s="526" t="s">
        <v>336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Y1" s="103"/>
      <c r="Z1" s="104"/>
      <c r="AC1" s="103"/>
      <c r="AE1" s="127"/>
      <c r="AF1" s="127"/>
      <c r="AG1" s="127"/>
      <c r="AH1" s="127"/>
      <c r="AI1" s="127"/>
      <c r="AJ1" s="127"/>
      <c r="AK1" s="127"/>
      <c r="AL1" s="127"/>
      <c r="AM1" s="127"/>
      <c r="AN1" s="127"/>
    </row>
    <row r="2" spans="1:105" ht="24.75" customHeight="1" thickBo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Y2" s="103"/>
      <c r="Z2" s="104"/>
      <c r="AC2" s="103"/>
      <c r="AE2" s="127"/>
      <c r="AF2" s="127"/>
      <c r="AG2" s="127"/>
      <c r="AH2" s="127"/>
      <c r="AI2" s="127"/>
      <c r="AJ2" s="127"/>
      <c r="AK2" s="127"/>
      <c r="AL2" s="127"/>
      <c r="AM2" s="127"/>
      <c r="AN2" s="127"/>
    </row>
    <row r="3" spans="1:105" s="221" customFormat="1" ht="15.75" customHeight="1">
      <c r="A3" s="227" t="s">
        <v>286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9"/>
      <c r="AA3" s="228"/>
      <c r="AB3" s="228"/>
      <c r="AC3" s="522" t="s">
        <v>285</v>
      </c>
      <c r="AD3" s="523"/>
    </row>
    <row r="4" spans="1:105" s="105" customFormat="1" ht="20.25" customHeight="1">
      <c r="A4" s="534"/>
      <c r="B4" s="529" t="s">
        <v>224</v>
      </c>
      <c r="C4" s="527" t="s">
        <v>225</v>
      </c>
      <c r="D4" s="520" t="s">
        <v>226</v>
      </c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21"/>
      <c r="S4" s="527" t="s">
        <v>238</v>
      </c>
      <c r="T4" s="529" t="s">
        <v>287</v>
      </c>
      <c r="U4" s="529" t="s">
        <v>267</v>
      </c>
      <c r="V4" s="515" t="s">
        <v>239</v>
      </c>
      <c r="W4" s="517" t="s">
        <v>220</v>
      </c>
      <c r="X4" s="518"/>
      <c r="Y4" s="518"/>
      <c r="Z4" s="518"/>
      <c r="AA4" s="518"/>
      <c r="AB4" s="518"/>
      <c r="AC4" s="518"/>
      <c r="AD4" s="519"/>
    </row>
    <row r="5" spans="1:105" s="105" customFormat="1" ht="19.5" customHeight="1">
      <c r="A5" s="534"/>
      <c r="B5" s="535"/>
      <c r="C5" s="528"/>
      <c r="D5" s="106"/>
      <c r="E5" s="107" t="s">
        <v>227</v>
      </c>
      <c r="F5" s="108"/>
      <c r="G5" s="108"/>
      <c r="H5" s="108"/>
      <c r="I5" s="108"/>
      <c r="J5" s="108"/>
      <c r="K5" s="109"/>
      <c r="L5" s="110" t="s">
        <v>262</v>
      </c>
      <c r="M5" s="111"/>
      <c r="N5" s="111"/>
      <c r="O5" s="111"/>
      <c r="P5" s="111"/>
      <c r="Q5" s="111"/>
      <c r="R5" s="112"/>
      <c r="S5" s="528"/>
      <c r="T5" s="530"/>
      <c r="U5" s="532"/>
      <c r="V5" s="516"/>
      <c r="W5" s="113"/>
      <c r="X5" s="520" t="s">
        <v>240</v>
      </c>
      <c r="Y5" s="518"/>
      <c r="Z5" s="518"/>
      <c r="AA5" s="521"/>
      <c r="AB5" s="520" t="s">
        <v>241</v>
      </c>
      <c r="AC5" s="518"/>
      <c r="AD5" s="519"/>
    </row>
    <row r="6" spans="1:105" s="105" customFormat="1" ht="81.75" customHeight="1">
      <c r="A6" s="534"/>
      <c r="B6" s="536"/>
      <c r="C6" s="528"/>
      <c r="D6" s="114"/>
      <c r="E6" s="115"/>
      <c r="F6" s="116" t="s">
        <v>228</v>
      </c>
      <c r="G6" s="116" t="s">
        <v>229</v>
      </c>
      <c r="H6" s="116" t="s">
        <v>230</v>
      </c>
      <c r="I6" s="116" t="s">
        <v>231</v>
      </c>
      <c r="J6" s="116" t="s">
        <v>232</v>
      </c>
      <c r="K6" s="116" t="s">
        <v>233</v>
      </c>
      <c r="L6" s="115"/>
      <c r="M6" s="116" t="s">
        <v>234</v>
      </c>
      <c r="N6" s="116" t="s">
        <v>235</v>
      </c>
      <c r="O6" s="117" t="s">
        <v>236</v>
      </c>
      <c r="P6" s="117" t="s">
        <v>263</v>
      </c>
      <c r="Q6" s="116" t="s">
        <v>237</v>
      </c>
      <c r="R6" s="116" t="s">
        <v>221</v>
      </c>
      <c r="S6" s="528"/>
      <c r="T6" s="531"/>
      <c r="U6" s="533"/>
      <c r="V6" s="516"/>
      <c r="W6" s="115"/>
      <c r="X6" s="115"/>
      <c r="Y6" s="116" t="s">
        <v>242</v>
      </c>
      <c r="Z6" s="118" t="s">
        <v>243</v>
      </c>
      <c r="AA6" s="119" t="s">
        <v>244</v>
      </c>
      <c r="AB6" s="120"/>
      <c r="AC6" s="116" t="s">
        <v>245</v>
      </c>
      <c r="AD6" s="230" t="s">
        <v>246</v>
      </c>
    </row>
    <row r="7" spans="1:105" s="123" customFormat="1" ht="22.5" customHeight="1">
      <c r="A7" s="231" t="s">
        <v>1</v>
      </c>
      <c r="B7" s="122">
        <v>418167</v>
      </c>
      <c r="C7" s="122">
        <v>57150</v>
      </c>
      <c r="D7" s="122">
        <v>58802</v>
      </c>
      <c r="E7" s="122">
        <v>15994</v>
      </c>
      <c r="F7" s="122">
        <v>223</v>
      </c>
      <c r="G7" s="232">
        <v>1281</v>
      </c>
      <c r="H7" s="232">
        <v>6561</v>
      </c>
      <c r="I7" s="122">
        <v>18</v>
      </c>
      <c r="J7" s="122">
        <v>7010</v>
      </c>
      <c r="K7" s="122">
        <v>900</v>
      </c>
      <c r="L7" s="122">
        <v>42808</v>
      </c>
      <c r="M7" s="122">
        <v>415</v>
      </c>
      <c r="N7" s="122">
        <v>7534</v>
      </c>
      <c r="O7" s="122">
        <v>0</v>
      </c>
      <c r="P7" s="122"/>
      <c r="Q7" s="122">
        <v>3200</v>
      </c>
      <c r="R7" s="122">
        <v>25307</v>
      </c>
      <c r="S7" s="122">
        <v>0</v>
      </c>
      <c r="T7" s="122">
        <v>5356</v>
      </c>
      <c r="U7" s="122">
        <v>996</v>
      </c>
      <c r="V7" s="122">
        <v>8620</v>
      </c>
      <c r="W7" s="122">
        <v>44274</v>
      </c>
      <c r="X7" s="122">
        <v>0</v>
      </c>
      <c r="Y7" s="122">
        <v>248015</v>
      </c>
      <c r="Z7" s="122">
        <v>1306</v>
      </c>
      <c r="AA7" s="122">
        <v>0</v>
      </c>
      <c r="AB7" s="122">
        <v>0</v>
      </c>
      <c r="AC7" s="122">
        <v>0</v>
      </c>
      <c r="AD7" s="233">
        <v>0</v>
      </c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</row>
    <row r="8" spans="1:105" s="123" customFormat="1" ht="22.5" customHeight="1">
      <c r="A8" s="231" t="s">
        <v>2</v>
      </c>
      <c r="B8" s="122">
        <v>455542</v>
      </c>
      <c r="C8" s="122">
        <v>60467</v>
      </c>
      <c r="D8" s="122">
        <v>22027</v>
      </c>
      <c r="E8" s="122">
        <v>16958</v>
      </c>
      <c r="F8" s="122">
        <v>167</v>
      </c>
      <c r="G8" s="232">
        <v>1341</v>
      </c>
      <c r="H8" s="232">
        <v>6528</v>
      </c>
      <c r="I8" s="122">
        <v>258</v>
      </c>
      <c r="J8" s="122">
        <v>7664</v>
      </c>
      <c r="K8" s="122">
        <v>1000</v>
      </c>
      <c r="L8" s="122">
        <v>5069</v>
      </c>
      <c r="M8" s="122">
        <v>130</v>
      </c>
      <c r="N8" s="122">
        <v>0</v>
      </c>
      <c r="O8" s="122">
        <v>0</v>
      </c>
      <c r="P8" s="122"/>
      <c r="Q8" s="122">
        <v>0</v>
      </c>
      <c r="R8" s="122">
        <v>0</v>
      </c>
      <c r="S8" s="122">
        <v>0</v>
      </c>
      <c r="T8" s="122">
        <v>3956</v>
      </c>
      <c r="U8" s="122">
        <v>983</v>
      </c>
      <c r="V8" s="122">
        <v>9141</v>
      </c>
      <c r="W8" s="122">
        <v>48372</v>
      </c>
      <c r="X8" s="122">
        <v>0</v>
      </c>
      <c r="Y8" s="122">
        <v>269705</v>
      </c>
      <c r="Z8" s="122">
        <v>5600</v>
      </c>
      <c r="AA8" s="122">
        <v>40230</v>
      </c>
      <c r="AB8" s="122">
        <v>0</v>
      </c>
      <c r="AC8" s="122">
        <v>0</v>
      </c>
      <c r="AD8" s="233">
        <v>0</v>
      </c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</row>
    <row r="9" spans="1:105" s="123" customFormat="1" ht="22.5" customHeight="1">
      <c r="A9" s="231" t="s">
        <v>199</v>
      </c>
      <c r="B9" s="122">
        <v>528019</v>
      </c>
      <c r="C9" s="122">
        <v>66987</v>
      </c>
      <c r="D9" s="122">
        <v>30691</v>
      </c>
      <c r="E9" s="122">
        <v>20761</v>
      </c>
      <c r="F9" s="122">
        <v>164</v>
      </c>
      <c r="G9" s="232">
        <v>1749</v>
      </c>
      <c r="H9" s="232">
        <v>7002</v>
      </c>
      <c r="I9" s="122">
        <v>18</v>
      </c>
      <c r="J9" s="122">
        <v>10559</v>
      </c>
      <c r="K9" s="122">
        <v>1269</v>
      </c>
      <c r="L9" s="122">
        <v>9930</v>
      </c>
      <c r="M9" s="122">
        <v>432</v>
      </c>
      <c r="N9" s="122">
        <v>1378</v>
      </c>
      <c r="O9" s="122">
        <v>1247</v>
      </c>
      <c r="P9" s="122"/>
      <c r="Q9" s="122">
        <v>6026</v>
      </c>
      <c r="R9" s="122">
        <v>847</v>
      </c>
      <c r="S9" s="122">
        <v>8919</v>
      </c>
      <c r="T9" s="122">
        <v>61759</v>
      </c>
      <c r="U9" s="122">
        <v>287467</v>
      </c>
      <c r="V9" s="122">
        <v>5000</v>
      </c>
      <c r="W9" s="122">
        <v>67196</v>
      </c>
      <c r="X9" s="122">
        <v>67196</v>
      </c>
      <c r="Y9" s="122">
        <v>16897</v>
      </c>
      <c r="Z9" s="122">
        <v>50299</v>
      </c>
      <c r="AA9" s="122">
        <v>0</v>
      </c>
      <c r="AB9" s="122">
        <v>0</v>
      </c>
      <c r="AC9" s="122">
        <v>0</v>
      </c>
      <c r="AD9" s="233">
        <v>0</v>
      </c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</row>
    <row r="10" spans="1:105" s="105" customFormat="1" ht="22.5" customHeight="1">
      <c r="A10" s="231" t="s">
        <v>200</v>
      </c>
      <c r="B10" s="122">
        <v>559295</v>
      </c>
      <c r="C10" s="125">
        <v>69208</v>
      </c>
      <c r="D10" s="122">
        <v>27929</v>
      </c>
      <c r="E10" s="125">
        <v>20869</v>
      </c>
      <c r="F10" s="125">
        <v>100</v>
      </c>
      <c r="G10" s="125">
        <v>2059</v>
      </c>
      <c r="H10" s="125">
        <v>7661</v>
      </c>
      <c r="I10" s="125">
        <v>424</v>
      </c>
      <c r="J10" s="125">
        <v>9058</v>
      </c>
      <c r="K10" s="125">
        <v>1567</v>
      </c>
      <c r="L10" s="122">
        <v>7061</v>
      </c>
      <c r="M10" s="125">
        <v>43</v>
      </c>
      <c r="N10" s="125">
        <v>1088</v>
      </c>
      <c r="O10" s="122">
        <v>1294</v>
      </c>
      <c r="P10" s="122"/>
      <c r="Q10" s="122">
        <v>904</v>
      </c>
      <c r="R10" s="125">
        <v>3732</v>
      </c>
      <c r="S10" s="125">
        <v>9458</v>
      </c>
      <c r="T10" s="125">
        <v>66190</v>
      </c>
      <c r="U10" s="125">
        <v>301977</v>
      </c>
      <c r="V10" s="125">
        <v>0</v>
      </c>
      <c r="W10" s="122">
        <v>84533</v>
      </c>
      <c r="X10" s="122">
        <v>84533</v>
      </c>
      <c r="Y10" s="125">
        <v>30746</v>
      </c>
      <c r="Z10" s="125">
        <v>53787</v>
      </c>
      <c r="AA10" s="126">
        <v>0</v>
      </c>
      <c r="AB10" s="122">
        <v>0</v>
      </c>
      <c r="AC10" s="125">
        <v>0</v>
      </c>
      <c r="AD10" s="234">
        <v>0</v>
      </c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</row>
    <row r="11" spans="1:105" s="105" customFormat="1" ht="22.5" customHeight="1">
      <c r="A11" s="231" t="s">
        <v>201</v>
      </c>
      <c r="B11" s="122">
        <v>583150</v>
      </c>
      <c r="C11" s="125">
        <v>70746</v>
      </c>
      <c r="D11" s="122">
        <v>33109</v>
      </c>
      <c r="E11" s="125">
        <v>22555</v>
      </c>
      <c r="F11" s="125">
        <v>90</v>
      </c>
      <c r="G11" s="125">
        <v>2169</v>
      </c>
      <c r="H11" s="125">
        <v>9007</v>
      </c>
      <c r="I11" s="125">
        <v>98</v>
      </c>
      <c r="J11" s="125">
        <v>9766</v>
      </c>
      <c r="K11" s="125">
        <v>1425</v>
      </c>
      <c r="L11" s="122">
        <v>10554</v>
      </c>
      <c r="M11" s="125">
        <v>2818</v>
      </c>
      <c r="N11" s="125">
        <v>2523</v>
      </c>
      <c r="O11" s="122">
        <v>1504</v>
      </c>
      <c r="P11" s="122"/>
      <c r="Q11" s="122">
        <v>2559</v>
      </c>
      <c r="R11" s="125">
        <v>1150</v>
      </c>
      <c r="S11" s="125">
        <v>11716</v>
      </c>
      <c r="T11" s="125">
        <v>67294</v>
      </c>
      <c r="U11" s="125">
        <v>308864</v>
      </c>
      <c r="V11" s="125">
        <v>0</v>
      </c>
      <c r="W11" s="122">
        <v>91421</v>
      </c>
      <c r="X11" s="122">
        <v>91421</v>
      </c>
      <c r="Y11" s="125">
        <v>48201</v>
      </c>
      <c r="Z11" s="125">
        <v>43220</v>
      </c>
      <c r="AA11" s="126"/>
      <c r="AB11" s="122"/>
      <c r="AC11" s="125"/>
      <c r="AD11" s="234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</row>
    <row r="12" spans="1:105" s="105" customFormat="1" ht="22.5" customHeight="1">
      <c r="A12" s="235" t="s">
        <v>222</v>
      </c>
      <c r="B12" s="222">
        <v>541700</v>
      </c>
      <c r="C12" s="222">
        <v>71434</v>
      </c>
      <c r="D12" s="222">
        <v>25702</v>
      </c>
      <c r="E12" s="222">
        <v>21521</v>
      </c>
      <c r="F12" s="222">
        <v>93</v>
      </c>
      <c r="G12" s="222">
        <v>2001</v>
      </c>
      <c r="H12" s="222">
        <v>8920</v>
      </c>
      <c r="I12" s="222">
        <v>184</v>
      </c>
      <c r="J12" s="222">
        <v>9248</v>
      </c>
      <c r="K12" s="222">
        <v>1075</v>
      </c>
      <c r="L12" s="222">
        <v>4181</v>
      </c>
      <c r="M12" s="222">
        <v>100</v>
      </c>
      <c r="N12" s="222">
        <v>1560</v>
      </c>
      <c r="O12" s="222">
        <v>1217</v>
      </c>
      <c r="P12" s="222">
        <v>0</v>
      </c>
      <c r="Q12" s="222">
        <v>204</v>
      </c>
      <c r="R12" s="222">
        <v>1100</v>
      </c>
      <c r="S12" s="222">
        <v>8500</v>
      </c>
      <c r="T12" s="222">
        <v>65231</v>
      </c>
      <c r="U12" s="222">
        <v>347240</v>
      </c>
      <c r="V12" s="222">
        <v>0</v>
      </c>
      <c r="W12" s="222">
        <v>23593</v>
      </c>
      <c r="X12" s="222">
        <v>23567</v>
      </c>
      <c r="Y12" s="222">
        <v>21567</v>
      </c>
      <c r="Z12" s="222">
        <v>2000</v>
      </c>
      <c r="AA12" s="222">
        <v>0</v>
      </c>
      <c r="AB12" s="222">
        <v>26</v>
      </c>
      <c r="AC12" s="222">
        <v>26</v>
      </c>
      <c r="AD12" s="236">
        <v>0</v>
      </c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</row>
    <row r="13" spans="1:105" s="128" customFormat="1" ht="21.75" customHeight="1">
      <c r="A13" s="537" t="s">
        <v>288</v>
      </c>
      <c r="B13" s="538"/>
      <c r="C13" s="538"/>
      <c r="D13" s="538"/>
      <c r="E13" s="538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8"/>
      <c r="AA13" s="237"/>
      <c r="AB13" s="237"/>
      <c r="AC13" s="237"/>
      <c r="AD13" s="239"/>
    </row>
    <row r="14" spans="1:105" s="128" customFormat="1" ht="30" customHeight="1" thickBot="1">
      <c r="A14" s="524" t="s">
        <v>223</v>
      </c>
      <c r="B14" s="525"/>
      <c r="C14" s="525"/>
      <c r="D14" s="525"/>
      <c r="E14" s="525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1"/>
      <c r="AA14" s="240"/>
      <c r="AB14" s="240"/>
      <c r="AC14" s="240"/>
      <c r="AD14" s="242"/>
    </row>
    <row r="15" spans="1:105" s="128" customFormat="1">
      <c r="G15" s="131"/>
      <c r="Z15" s="132"/>
    </row>
    <row r="16" spans="1:105" s="128" customFormat="1">
      <c r="G16" s="130"/>
      <c r="Z16" s="132"/>
    </row>
    <row r="17" spans="26:26" s="128" customFormat="1">
      <c r="Z17" s="132"/>
    </row>
    <row r="18" spans="26:26" s="128" customFormat="1">
      <c r="Z18" s="132"/>
    </row>
    <row r="19" spans="26:26" s="128" customFormat="1">
      <c r="Z19" s="132"/>
    </row>
    <row r="20" spans="26:26" s="128" customFormat="1">
      <c r="Z20" s="132"/>
    </row>
    <row r="21" spans="26:26" s="128" customFormat="1">
      <c r="Z21" s="132"/>
    </row>
    <row r="22" spans="26:26" s="128" customFormat="1">
      <c r="Z22" s="132"/>
    </row>
    <row r="23" spans="26:26" s="128" customFormat="1">
      <c r="Z23" s="132"/>
    </row>
    <row r="24" spans="26:26" s="128" customFormat="1">
      <c r="Z24" s="132"/>
    </row>
    <row r="25" spans="26:26" s="128" customFormat="1">
      <c r="Z25" s="132"/>
    </row>
    <row r="26" spans="26:26" s="128" customFormat="1">
      <c r="Z26" s="132"/>
    </row>
    <row r="27" spans="26:26" s="128" customFormat="1">
      <c r="Z27" s="132"/>
    </row>
    <row r="28" spans="26:26" s="128" customFormat="1">
      <c r="Z28" s="132"/>
    </row>
    <row r="29" spans="26:26" s="128" customFormat="1">
      <c r="Z29" s="132"/>
    </row>
    <row r="30" spans="26:26" s="128" customFormat="1">
      <c r="Z30" s="132"/>
    </row>
    <row r="31" spans="26:26" s="128" customFormat="1">
      <c r="Z31" s="132"/>
    </row>
    <row r="32" spans="26:26" s="128" customFormat="1">
      <c r="Z32" s="132"/>
    </row>
    <row r="33" spans="26:26" s="128" customFormat="1">
      <c r="Z33" s="132"/>
    </row>
    <row r="34" spans="26:26" s="128" customFormat="1">
      <c r="Z34" s="132"/>
    </row>
    <row r="35" spans="26:26" s="128" customFormat="1">
      <c r="Z35" s="132"/>
    </row>
    <row r="36" spans="26:26" s="128" customFormat="1">
      <c r="Z36" s="132"/>
    </row>
    <row r="37" spans="26:26" s="128" customFormat="1">
      <c r="Z37" s="132"/>
    </row>
    <row r="38" spans="26:26" s="128" customFormat="1">
      <c r="Z38" s="132"/>
    </row>
    <row r="39" spans="26:26" s="128" customFormat="1">
      <c r="Z39" s="132"/>
    </row>
    <row r="40" spans="26:26" s="128" customFormat="1">
      <c r="Z40" s="132"/>
    </row>
    <row r="41" spans="26:26" s="128" customFormat="1">
      <c r="Z41" s="132"/>
    </row>
    <row r="42" spans="26:26" s="128" customFormat="1">
      <c r="Z42" s="132"/>
    </row>
    <row r="43" spans="26:26" s="128" customFormat="1">
      <c r="Z43" s="132"/>
    </row>
    <row r="44" spans="26:26" s="128" customFormat="1">
      <c r="Z44" s="132"/>
    </row>
    <row r="45" spans="26:26" s="128" customFormat="1">
      <c r="Z45" s="132"/>
    </row>
    <row r="46" spans="26:26" s="128" customFormat="1">
      <c r="Z46" s="132"/>
    </row>
    <row r="47" spans="26:26" s="128" customFormat="1">
      <c r="Z47" s="132"/>
    </row>
    <row r="48" spans="26:26" s="128" customFormat="1">
      <c r="Z48" s="132"/>
    </row>
    <row r="49" spans="26:26" s="128" customFormat="1">
      <c r="Z49" s="132"/>
    </row>
    <row r="50" spans="26:26" s="128" customFormat="1">
      <c r="Z50" s="132"/>
    </row>
    <row r="51" spans="26:26" s="128" customFormat="1">
      <c r="Z51" s="132"/>
    </row>
    <row r="52" spans="26:26" s="128" customFormat="1">
      <c r="Z52" s="132"/>
    </row>
    <row r="53" spans="26:26" s="128" customFormat="1">
      <c r="Z53" s="132"/>
    </row>
    <row r="54" spans="26:26" s="128" customFormat="1">
      <c r="Z54" s="132"/>
    </row>
    <row r="55" spans="26:26" s="128" customFormat="1">
      <c r="Z55" s="132"/>
    </row>
    <row r="56" spans="26:26" s="128" customFormat="1">
      <c r="Z56" s="132"/>
    </row>
    <row r="57" spans="26:26" s="128" customFormat="1">
      <c r="Z57" s="132"/>
    </row>
    <row r="58" spans="26:26" s="128" customFormat="1">
      <c r="Z58" s="132"/>
    </row>
    <row r="59" spans="26:26" s="128" customFormat="1">
      <c r="Z59" s="132"/>
    </row>
    <row r="60" spans="26:26" s="128" customFormat="1">
      <c r="Z60" s="132"/>
    </row>
    <row r="61" spans="26:26" s="128" customFormat="1">
      <c r="Z61" s="132"/>
    </row>
    <row r="62" spans="26:26" s="128" customFormat="1">
      <c r="Z62" s="132"/>
    </row>
    <row r="63" spans="26:26" s="128" customFormat="1">
      <c r="Z63" s="132"/>
    </row>
    <row r="64" spans="26:26" s="128" customFormat="1">
      <c r="Z64" s="132"/>
    </row>
    <row r="65" spans="26:26" s="128" customFormat="1">
      <c r="Z65" s="132"/>
    </row>
    <row r="66" spans="26:26" s="128" customFormat="1">
      <c r="Z66" s="132"/>
    </row>
    <row r="67" spans="26:26" s="128" customFormat="1">
      <c r="Z67" s="132"/>
    </row>
    <row r="68" spans="26:26" s="128" customFormat="1">
      <c r="Z68" s="132"/>
    </row>
    <row r="69" spans="26:26" s="128" customFormat="1">
      <c r="Z69" s="132"/>
    </row>
    <row r="70" spans="26:26" s="128" customFormat="1">
      <c r="Z70" s="132"/>
    </row>
    <row r="71" spans="26:26" s="128" customFormat="1">
      <c r="Z71" s="132"/>
    </row>
    <row r="72" spans="26:26" s="128" customFormat="1">
      <c r="Z72" s="132"/>
    </row>
    <row r="73" spans="26:26" s="128" customFormat="1">
      <c r="Z73" s="132"/>
    </row>
    <row r="74" spans="26:26" s="128" customFormat="1">
      <c r="Z74" s="132"/>
    </row>
    <row r="75" spans="26:26" s="128" customFormat="1">
      <c r="Z75" s="132"/>
    </row>
  </sheetData>
  <mergeCells count="15">
    <mergeCell ref="A14:E14"/>
    <mergeCell ref="A1:O1"/>
    <mergeCell ref="S4:S6"/>
    <mergeCell ref="T4:T6"/>
    <mergeCell ref="U4:U6"/>
    <mergeCell ref="A4:A6"/>
    <mergeCell ref="B4:B6"/>
    <mergeCell ref="C4:C6"/>
    <mergeCell ref="D4:R4"/>
    <mergeCell ref="A13:E13"/>
    <mergeCell ref="V4:V6"/>
    <mergeCell ref="W4:AD4"/>
    <mergeCell ref="X5:AA5"/>
    <mergeCell ref="AB5:AD5"/>
    <mergeCell ref="AC3:AD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/>
  </sheetViews>
  <sheetFormatPr defaultColWidth="9" defaultRowHeight="16.5"/>
  <cols>
    <col min="1" max="1" width="25.375" style="3" customWidth="1"/>
    <col min="2" max="2" width="15.625" style="3" customWidth="1"/>
    <col min="3" max="3" width="16.875" style="3" customWidth="1"/>
    <col min="4" max="6" width="15.625" style="3" customWidth="1"/>
    <col min="7" max="7" width="22.75" style="3" customWidth="1"/>
    <col min="8" max="8" width="16.625" style="3" customWidth="1"/>
    <col min="9" max="9" width="18.25" style="3" customWidth="1"/>
    <col min="10" max="10" width="29" style="3" customWidth="1"/>
    <col min="11" max="16384" width="9" style="3"/>
  </cols>
  <sheetData>
    <row r="1" spans="1:10" ht="24" customHeight="1">
      <c r="A1" s="275" t="s">
        <v>117</v>
      </c>
      <c r="B1" s="66"/>
      <c r="C1" s="5"/>
      <c r="D1" s="5"/>
      <c r="E1" s="5"/>
      <c r="F1" s="5"/>
      <c r="G1" s="5"/>
      <c r="H1" s="5"/>
      <c r="I1" s="5"/>
      <c r="J1" s="5"/>
    </row>
    <row r="2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7" t="s">
        <v>7</v>
      </c>
      <c r="B3" s="5"/>
      <c r="C3" s="5"/>
      <c r="D3" s="5"/>
      <c r="E3" s="5"/>
      <c r="F3" s="5"/>
      <c r="G3" s="5"/>
      <c r="H3" s="5"/>
      <c r="I3" s="7" t="s">
        <v>5</v>
      </c>
      <c r="J3" s="5"/>
    </row>
    <row r="4" spans="1:10" ht="37.5" customHeight="1">
      <c r="A4" s="495" t="s">
        <v>110</v>
      </c>
      <c r="B4" s="498" t="s">
        <v>118</v>
      </c>
      <c r="C4" s="499"/>
      <c r="D4" s="499"/>
      <c r="E4" s="499"/>
      <c r="F4" s="498" t="s">
        <v>122</v>
      </c>
      <c r="G4" s="499"/>
      <c r="H4" s="499"/>
      <c r="I4" s="499"/>
      <c r="J4" s="502" t="s">
        <v>125</v>
      </c>
    </row>
    <row r="5" spans="1:10" ht="37.5" customHeight="1">
      <c r="A5" s="495"/>
      <c r="B5" s="505" t="s">
        <v>119</v>
      </c>
      <c r="C5" s="499"/>
      <c r="D5" s="499"/>
      <c r="E5" s="498" t="s">
        <v>247</v>
      </c>
      <c r="F5" s="505" t="s">
        <v>123</v>
      </c>
      <c r="G5" s="499"/>
      <c r="H5" s="499"/>
      <c r="I5" s="498" t="s">
        <v>248</v>
      </c>
      <c r="J5" s="502"/>
    </row>
    <row r="6" spans="1:10" ht="60.75" customHeight="1">
      <c r="A6" s="495"/>
      <c r="B6" s="134" t="s">
        <v>249</v>
      </c>
      <c r="C6" s="28" t="s">
        <v>120</v>
      </c>
      <c r="D6" s="28" t="s">
        <v>121</v>
      </c>
      <c r="E6" s="499"/>
      <c r="F6" s="134" t="s">
        <v>249</v>
      </c>
      <c r="G6" s="28" t="s">
        <v>124</v>
      </c>
      <c r="H6" s="28" t="s">
        <v>121</v>
      </c>
      <c r="I6" s="499"/>
      <c r="J6" s="502"/>
    </row>
    <row r="7" spans="1:10" ht="24" customHeight="1">
      <c r="A7" s="169" t="s">
        <v>1</v>
      </c>
      <c r="B7" s="243">
        <v>418167</v>
      </c>
      <c r="C7" s="244">
        <v>0</v>
      </c>
      <c r="D7" s="244">
        <v>418167</v>
      </c>
      <c r="E7" s="244">
        <v>100</v>
      </c>
      <c r="F7" s="244">
        <v>421170</v>
      </c>
      <c r="G7" s="244">
        <v>0</v>
      </c>
      <c r="H7" s="244">
        <v>421170</v>
      </c>
      <c r="I7" s="245">
        <v>100</v>
      </c>
      <c r="J7" s="246">
        <v>100.7181341425794</v>
      </c>
    </row>
    <row r="8" spans="1:10" ht="24" customHeight="1">
      <c r="A8" s="170" t="s">
        <v>2</v>
      </c>
      <c r="B8" s="247">
        <v>455542</v>
      </c>
      <c r="C8" s="248">
        <v>0</v>
      </c>
      <c r="D8" s="248">
        <v>455542</v>
      </c>
      <c r="E8" s="248">
        <v>100</v>
      </c>
      <c r="F8" s="248">
        <v>466005</v>
      </c>
      <c r="G8" s="248">
        <v>0</v>
      </c>
      <c r="H8" s="248">
        <v>466005</v>
      </c>
      <c r="I8" s="249">
        <v>100</v>
      </c>
      <c r="J8" s="250">
        <v>102.29682444209315</v>
      </c>
    </row>
    <row r="9" spans="1:10" ht="24" customHeight="1">
      <c r="A9" s="170" t="s">
        <v>199</v>
      </c>
      <c r="B9" s="247">
        <v>528019</v>
      </c>
      <c r="C9" s="248">
        <v>0</v>
      </c>
      <c r="D9" s="248">
        <v>528019</v>
      </c>
      <c r="E9" s="248">
        <v>100</v>
      </c>
      <c r="F9" s="248">
        <v>532787</v>
      </c>
      <c r="G9" s="248">
        <v>0</v>
      </c>
      <c r="H9" s="248">
        <v>532787</v>
      </c>
      <c r="I9" s="249">
        <v>100</v>
      </c>
      <c r="J9" s="251">
        <v>100.9</v>
      </c>
    </row>
    <row r="10" spans="1:10" ht="24" customHeight="1">
      <c r="A10" s="170" t="s">
        <v>200</v>
      </c>
      <c r="B10" s="252">
        <v>559295</v>
      </c>
      <c r="C10" s="253">
        <v>0</v>
      </c>
      <c r="D10" s="253">
        <v>559295</v>
      </c>
      <c r="E10" s="253">
        <v>100</v>
      </c>
      <c r="F10" s="253">
        <v>578094</v>
      </c>
      <c r="G10" s="253">
        <v>0</v>
      </c>
      <c r="H10" s="253">
        <v>578094</v>
      </c>
      <c r="I10" s="254">
        <v>100</v>
      </c>
      <c r="J10" s="255">
        <v>103.36</v>
      </c>
    </row>
    <row r="11" spans="1:10" ht="24" customHeight="1">
      <c r="A11" s="171" t="s">
        <v>201</v>
      </c>
      <c r="B11" s="256">
        <v>583150</v>
      </c>
      <c r="C11" s="257">
        <v>0</v>
      </c>
      <c r="D11" s="257">
        <v>583150</v>
      </c>
      <c r="E11" s="257">
        <v>100</v>
      </c>
      <c r="F11" s="257">
        <v>594874</v>
      </c>
      <c r="G11" s="257">
        <v>0</v>
      </c>
      <c r="H11" s="257">
        <v>594874</v>
      </c>
      <c r="I11" s="258">
        <v>100</v>
      </c>
      <c r="J11" s="259">
        <v>102.01</v>
      </c>
    </row>
    <row r="12" spans="1:10" ht="24" customHeight="1">
      <c r="A12" s="30" t="s">
        <v>250</v>
      </c>
      <c r="B12" s="260">
        <v>627301</v>
      </c>
      <c r="C12" s="180"/>
      <c r="D12" s="180">
        <v>627301</v>
      </c>
      <c r="E12" s="180">
        <v>100</v>
      </c>
      <c r="F12" s="180">
        <v>640046</v>
      </c>
      <c r="G12" s="180"/>
      <c r="H12" s="180">
        <v>640046</v>
      </c>
      <c r="I12" s="261">
        <v>100</v>
      </c>
      <c r="J12" s="262">
        <v>102.03</v>
      </c>
    </row>
    <row r="13" spans="1:10" ht="24" customHeight="1">
      <c r="A13" s="388"/>
      <c r="B13" s="477">
        <f>C13+D13</f>
        <v>627301</v>
      </c>
      <c r="C13" s="478"/>
      <c r="D13" s="478">
        <f>D14+D15+D30+D31+D32+D34</f>
        <v>627301</v>
      </c>
      <c r="E13" s="478"/>
      <c r="F13" s="478">
        <f>G13+H13</f>
        <v>640046</v>
      </c>
      <c r="G13" s="478"/>
      <c r="H13" s="478">
        <f>H14+H15+H30+H31+H32+H34</f>
        <v>640046</v>
      </c>
      <c r="I13" s="476"/>
      <c r="J13" s="479">
        <f>F13/B13*100</f>
        <v>102.03172001957593</v>
      </c>
    </row>
    <row r="14" spans="1:10" ht="24" customHeight="1">
      <c r="A14" s="390" t="s">
        <v>8</v>
      </c>
      <c r="B14" s="474">
        <f>C14+D14</f>
        <v>75980</v>
      </c>
      <c r="C14" s="253"/>
      <c r="D14" s="264">
        <v>75980</v>
      </c>
      <c r="E14" s="265"/>
      <c r="F14" s="266">
        <f>G14+H14</f>
        <v>76819</v>
      </c>
      <c r="G14" s="253"/>
      <c r="H14" s="266">
        <v>76819</v>
      </c>
      <c r="I14" s="267"/>
      <c r="J14" s="268"/>
    </row>
    <row r="15" spans="1:10" ht="24" customHeight="1">
      <c r="A15" s="390" t="s">
        <v>9</v>
      </c>
      <c r="B15" s="474">
        <f t="shared" ref="B15:B34" si="0">C15+D15</f>
        <v>30592</v>
      </c>
      <c r="C15" s="253"/>
      <c r="D15" s="264">
        <v>30592</v>
      </c>
      <c r="E15" s="265"/>
      <c r="F15" s="266">
        <f t="shared" ref="F15:F34" si="1">G15+H15</f>
        <v>32709</v>
      </c>
      <c r="G15" s="253"/>
      <c r="H15" s="266">
        <v>32709</v>
      </c>
      <c r="I15" s="267"/>
      <c r="J15" s="268"/>
    </row>
    <row r="16" spans="1:10" ht="24" customHeight="1">
      <c r="A16" s="390" t="s">
        <v>10</v>
      </c>
      <c r="B16" s="474">
        <f t="shared" si="0"/>
        <v>21932</v>
      </c>
      <c r="C16" s="253"/>
      <c r="D16" s="264">
        <f>SUM(D17:D22)</f>
        <v>21932</v>
      </c>
      <c r="E16" s="265"/>
      <c r="F16" s="266">
        <f t="shared" si="1"/>
        <v>23222</v>
      </c>
      <c r="G16" s="253"/>
      <c r="H16" s="270">
        <f>SUM(H17:H22)</f>
        <v>23222</v>
      </c>
      <c r="I16" s="267"/>
      <c r="J16" s="268"/>
    </row>
    <row r="17" spans="1:10" ht="24" customHeight="1">
      <c r="A17" s="389" t="s">
        <v>11</v>
      </c>
      <c r="B17" s="263">
        <f t="shared" si="0"/>
        <v>93</v>
      </c>
      <c r="C17" s="253"/>
      <c r="D17" s="269">
        <v>93</v>
      </c>
      <c r="E17" s="265"/>
      <c r="F17" s="270">
        <f t="shared" si="1"/>
        <v>134</v>
      </c>
      <c r="G17" s="253"/>
      <c r="H17" s="269">
        <v>134</v>
      </c>
      <c r="I17" s="267"/>
      <c r="J17" s="268"/>
    </row>
    <row r="18" spans="1:10" ht="24" customHeight="1">
      <c r="A18" s="389" t="s">
        <v>12</v>
      </c>
      <c r="B18" s="263">
        <f t="shared" si="0"/>
        <v>1900</v>
      </c>
      <c r="C18" s="253"/>
      <c r="D18" s="269">
        <v>1900</v>
      </c>
      <c r="E18" s="265"/>
      <c r="F18" s="270">
        <f t="shared" si="1"/>
        <v>1717</v>
      </c>
      <c r="G18" s="253"/>
      <c r="H18" s="269">
        <v>1717</v>
      </c>
      <c r="I18" s="267"/>
      <c r="J18" s="268"/>
    </row>
    <row r="19" spans="1:10" ht="24" customHeight="1">
      <c r="A19" s="389" t="s">
        <v>13</v>
      </c>
      <c r="B19" s="263">
        <f t="shared" si="0"/>
        <v>8780</v>
      </c>
      <c r="C19" s="253"/>
      <c r="D19" s="269">
        <v>8780</v>
      </c>
      <c r="E19" s="265"/>
      <c r="F19" s="270">
        <f t="shared" si="1"/>
        <v>10103</v>
      </c>
      <c r="G19" s="253"/>
      <c r="H19" s="269">
        <v>10103</v>
      </c>
      <c r="I19" s="267"/>
      <c r="J19" s="268"/>
    </row>
    <row r="20" spans="1:10" ht="24" customHeight="1">
      <c r="A20" s="389" t="s">
        <v>14</v>
      </c>
      <c r="B20" s="263">
        <f t="shared" si="0"/>
        <v>39</v>
      </c>
      <c r="C20" s="253"/>
      <c r="D20" s="269">
        <v>39</v>
      </c>
      <c r="E20" s="265"/>
      <c r="F20" s="270">
        <f t="shared" si="1"/>
        <v>40</v>
      </c>
      <c r="G20" s="253"/>
      <c r="H20" s="269">
        <v>40</v>
      </c>
      <c r="I20" s="267"/>
      <c r="J20" s="268"/>
    </row>
    <row r="21" spans="1:10" ht="24" customHeight="1">
      <c r="A21" s="389" t="s">
        <v>15</v>
      </c>
      <c r="B21" s="263">
        <f t="shared" si="0"/>
        <v>9852</v>
      </c>
      <c r="C21" s="253"/>
      <c r="D21" s="269">
        <v>9852</v>
      </c>
      <c r="E21" s="265"/>
      <c r="F21" s="270">
        <f t="shared" si="1"/>
        <v>9884</v>
      </c>
      <c r="G21" s="253"/>
      <c r="H21" s="269">
        <v>9884</v>
      </c>
      <c r="I21" s="267"/>
      <c r="J21" s="268"/>
    </row>
    <row r="22" spans="1:10" ht="24" customHeight="1">
      <c r="A22" s="389" t="s">
        <v>16</v>
      </c>
      <c r="B22" s="263">
        <f t="shared" si="0"/>
        <v>1268</v>
      </c>
      <c r="C22" s="253"/>
      <c r="D22" s="269">
        <v>1268</v>
      </c>
      <c r="E22" s="265"/>
      <c r="F22" s="270">
        <f t="shared" si="1"/>
        <v>1344</v>
      </c>
      <c r="G22" s="253"/>
      <c r="H22" s="269">
        <v>1344</v>
      </c>
      <c r="I22" s="267"/>
      <c r="J22" s="268"/>
    </row>
    <row r="23" spans="1:10" ht="24" customHeight="1">
      <c r="A23" s="390" t="s">
        <v>17</v>
      </c>
      <c r="B23" s="474">
        <f t="shared" si="0"/>
        <v>8660</v>
      </c>
      <c r="C23" s="253"/>
      <c r="D23" s="264">
        <f>SUM(D24:D29)</f>
        <v>8660</v>
      </c>
      <c r="E23" s="265"/>
      <c r="F23" s="266">
        <f t="shared" si="1"/>
        <v>9487</v>
      </c>
      <c r="G23" s="253"/>
      <c r="H23" s="266">
        <f>SUM(H24:H29)</f>
        <v>9487</v>
      </c>
      <c r="I23" s="267"/>
      <c r="J23" s="268"/>
    </row>
    <row r="24" spans="1:10" ht="24" customHeight="1">
      <c r="A24" s="389" t="s">
        <v>18</v>
      </c>
      <c r="B24" s="263">
        <f t="shared" si="0"/>
        <v>16</v>
      </c>
      <c r="C24" s="253"/>
      <c r="D24" s="269">
        <v>16</v>
      </c>
      <c r="E24" s="265"/>
      <c r="F24" s="270">
        <f t="shared" si="1"/>
        <v>16</v>
      </c>
      <c r="G24" s="253"/>
      <c r="H24" s="269">
        <v>16</v>
      </c>
      <c r="I24" s="267"/>
      <c r="J24" s="268"/>
    </row>
    <row r="25" spans="1:10" s="472" customFormat="1" ht="24" customHeight="1">
      <c r="A25" s="389" t="s">
        <v>19</v>
      </c>
      <c r="B25" s="263">
        <f t="shared" si="0"/>
        <v>3201</v>
      </c>
      <c r="C25" s="253"/>
      <c r="D25" s="269">
        <v>3201</v>
      </c>
      <c r="E25" s="265"/>
      <c r="F25" s="270">
        <f t="shared" si="1"/>
        <v>3033</v>
      </c>
      <c r="G25" s="253"/>
      <c r="H25" s="269">
        <v>3033</v>
      </c>
      <c r="I25" s="267"/>
      <c r="J25" s="268"/>
    </row>
    <row r="26" spans="1:10" s="472" customFormat="1" ht="24" customHeight="1">
      <c r="A26" s="389" t="s">
        <v>20</v>
      </c>
      <c r="B26" s="263">
        <f t="shared" si="0"/>
        <v>0</v>
      </c>
      <c r="C26" s="253"/>
      <c r="D26" s="269">
        <v>0</v>
      </c>
      <c r="E26" s="265"/>
      <c r="F26" s="270">
        <f t="shared" si="1"/>
        <v>0</v>
      </c>
      <c r="G26" s="253"/>
      <c r="H26" s="269">
        <v>0</v>
      </c>
      <c r="I26" s="267"/>
      <c r="J26" s="268"/>
    </row>
    <row r="27" spans="1:10" s="472" customFormat="1" ht="24" customHeight="1">
      <c r="A27" s="389" t="s">
        <v>337</v>
      </c>
      <c r="B27" s="263">
        <f t="shared" si="0"/>
        <v>1593</v>
      </c>
      <c r="C27" s="253"/>
      <c r="D27" s="269">
        <v>1593</v>
      </c>
      <c r="E27" s="265"/>
      <c r="F27" s="270">
        <f t="shared" si="1"/>
        <v>1863</v>
      </c>
      <c r="G27" s="253"/>
      <c r="H27" s="269">
        <v>1863</v>
      </c>
      <c r="I27" s="267"/>
      <c r="J27" s="268"/>
    </row>
    <row r="28" spans="1:10" s="472" customFormat="1" ht="24" customHeight="1">
      <c r="A28" s="389" t="s">
        <v>338</v>
      </c>
      <c r="B28" s="263">
        <f t="shared" si="0"/>
        <v>2636</v>
      </c>
      <c r="C28" s="253"/>
      <c r="D28" s="269">
        <v>2636</v>
      </c>
      <c r="E28" s="265"/>
      <c r="F28" s="270">
        <f t="shared" si="1"/>
        <v>3351</v>
      </c>
      <c r="G28" s="253"/>
      <c r="H28" s="269">
        <v>3351</v>
      </c>
      <c r="I28" s="267"/>
      <c r="J28" s="268"/>
    </row>
    <row r="29" spans="1:10" s="472" customFormat="1" ht="24" customHeight="1">
      <c r="A29" s="389" t="s">
        <v>21</v>
      </c>
      <c r="B29" s="263">
        <f t="shared" si="0"/>
        <v>1214</v>
      </c>
      <c r="C29" s="253"/>
      <c r="D29" s="269">
        <v>1214</v>
      </c>
      <c r="E29" s="265"/>
      <c r="F29" s="270">
        <f t="shared" si="1"/>
        <v>1224</v>
      </c>
      <c r="G29" s="253"/>
      <c r="H29" s="269">
        <v>1224</v>
      </c>
      <c r="I29" s="267"/>
      <c r="J29" s="268"/>
    </row>
    <row r="30" spans="1:10" ht="24" customHeight="1">
      <c r="A30" s="389" t="s">
        <v>22</v>
      </c>
      <c r="B30" s="474">
        <f t="shared" si="0"/>
        <v>13616</v>
      </c>
      <c r="C30" s="253"/>
      <c r="D30" s="264">
        <v>13616</v>
      </c>
      <c r="E30" s="265"/>
      <c r="F30" s="266">
        <f t="shared" si="1"/>
        <v>17875</v>
      </c>
      <c r="G30" s="253"/>
      <c r="H30" s="264">
        <v>17875</v>
      </c>
      <c r="I30" s="267"/>
      <c r="J30" s="268"/>
    </row>
    <row r="31" spans="1:10" ht="24" customHeight="1">
      <c r="A31" s="389" t="s">
        <v>23</v>
      </c>
      <c r="B31" s="474">
        <f t="shared" si="0"/>
        <v>71447</v>
      </c>
      <c r="C31" s="253"/>
      <c r="D31" s="264">
        <v>71447</v>
      </c>
      <c r="E31" s="265"/>
      <c r="F31" s="266">
        <f t="shared" si="1"/>
        <v>76103</v>
      </c>
      <c r="G31" s="253"/>
      <c r="H31" s="264">
        <v>76103</v>
      </c>
      <c r="I31" s="267"/>
      <c r="J31" s="268"/>
    </row>
    <row r="32" spans="1:10" ht="24" customHeight="1">
      <c r="A32" s="389" t="s">
        <v>24</v>
      </c>
      <c r="B32" s="474">
        <f t="shared" si="0"/>
        <v>348718</v>
      </c>
      <c r="C32" s="253"/>
      <c r="D32" s="266">
        <v>348718</v>
      </c>
      <c r="E32" s="265"/>
      <c r="F32" s="266">
        <f t="shared" si="1"/>
        <v>349592</v>
      </c>
      <c r="G32" s="253"/>
      <c r="H32" s="264">
        <v>349592</v>
      </c>
      <c r="I32" s="267"/>
      <c r="J32" s="268"/>
    </row>
    <row r="33" spans="1:10" ht="24" customHeight="1">
      <c r="A33" s="389" t="s">
        <v>339</v>
      </c>
      <c r="B33" s="263">
        <f t="shared" si="0"/>
        <v>0</v>
      </c>
      <c r="C33" s="253"/>
      <c r="D33" s="270">
        <v>0</v>
      </c>
      <c r="E33" s="265"/>
      <c r="F33" s="266">
        <f t="shared" si="1"/>
        <v>0</v>
      </c>
      <c r="G33" s="253"/>
      <c r="H33" s="264">
        <v>0</v>
      </c>
      <c r="I33" s="267"/>
      <c r="J33" s="268"/>
    </row>
    <row r="34" spans="1:10" ht="24" customHeight="1">
      <c r="A34" s="391" t="s">
        <v>25</v>
      </c>
      <c r="B34" s="475">
        <f t="shared" si="0"/>
        <v>86948</v>
      </c>
      <c r="C34" s="257"/>
      <c r="D34" s="271">
        <v>86948</v>
      </c>
      <c r="E34" s="272"/>
      <c r="F34" s="473">
        <f t="shared" si="1"/>
        <v>86948</v>
      </c>
      <c r="G34" s="257"/>
      <c r="H34" s="271">
        <v>86948</v>
      </c>
      <c r="I34" s="273"/>
      <c r="J34" s="274"/>
    </row>
    <row r="35" spans="1:10">
      <c r="A35" s="140" t="s">
        <v>26</v>
      </c>
      <c r="B35" s="136"/>
      <c r="C35" s="135"/>
      <c r="D35" s="136"/>
      <c r="E35" s="136"/>
      <c r="F35" s="136"/>
      <c r="G35" s="136"/>
      <c r="H35" s="136"/>
      <c r="I35" s="138"/>
      <c r="J35" s="139"/>
    </row>
    <row r="36" spans="1:10">
      <c r="A36" s="60"/>
      <c r="B36" s="136"/>
      <c r="C36" s="135"/>
      <c r="D36" s="136"/>
      <c r="E36" s="137"/>
      <c r="F36" s="136"/>
      <c r="G36" s="135"/>
      <c r="H36" s="136"/>
      <c r="I36" s="138"/>
      <c r="J36" s="139"/>
    </row>
  </sheetData>
  <mergeCells count="8">
    <mergeCell ref="A4:A6"/>
    <mergeCell ref="B4:E4"/>
    <mergeCell ref="F4:I4"/>
    <mergeCell ref="J4:J6"/>
    <mergeCell ref="B5:D5"/>
    <mergeCell ref="E5:E6"/>
    <mergeCell ref="F5:H5"/>
    <mergeCell ref="I5:I6"/>
  </mergeCells>
  <phoneticPr fontId="1" type="noConversion"/>
  <pageMargins left="0.70866141732283472" right="0.70866141732283472" top="0.19685039370078741" bottom="0" header="0" footer="0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/>
  </sheetViews>
  <sheetFormatPr defaultColWidth="9" defaultRowHeight="16.5"/>
  <cols>
    <col min="1" max="3" width="15.625" style="3" customWidth="1"/>
    <col min="4" max="4" width="17.875" style="3" customWidth="1"/>
    <col min="5" max="5" width="17.375" style="3" customWidth="1"/>
    <col min="6" max="6" width="29" style="3" customWidth="1"/>
    <col min="7" max="7" width="15.625" style="3" customWidth="1"/>
    <col min="8" max="8" width="17" style="3" customWidth="1"/>
    <col min="9" max="9" width="30.375" style="3" customWidth="1"/>
    <col min="10" max="16384" width="9" style="3"/>
  </cols>
  <sheetData>
    <row r="1" spans="1:10" ht="24" customHeight="1">
      <c r="A1" s="278" t="s">
        <v>333</v>
      </c>
      <c r="B1" s="51"/>
      <c r="C1" s="52"/>
      <c r="D1" s="52"/>
      <c r="E1" s="52"/>
      <c r="F1" s="52"/>
      <c r="G1" s="52"/>
      <c r="H1" s="5"/>
      <c r="I1" s="53"/>
      <c r="J1" s="5"/>
    </row>
    <row r="2" spans="1:10" s="23" customFormat="1" ht="15" customHeight="1" thickBot="1">
      <c r="A2" s="51"/>
      <c r="B2" s="51"/>
      <c r="C2" s="52"/>
      <c r="D2" s="52"/>
      <c r="E2" s="52"/>
      <c r="F2" s="52"/>
      <c r="G2" s="52"/>
      <c r="H2" s="5"/>
      <c r="I2" s="53"/>
      <c r="J2" s="5"/>
    </row>
    <row r="3" spans="1:10" s="168" customFormat="1" ht="18" customHeight="1">
      <c r="A3" s="308" t="s">
        <v>286</v>
      </c>
      <c r="B3" s="185"/>
      <c r="C3" s="185"/>
      <c r="D3" s="185"/>
      <c r="E3" s="185"/>
      <c r="F3" s="185"/>
      <c r="G3" s="185"/>
      <c r="H3" s="185"/>
      <c r="I3" s="309" t="s">
        <v>294</v>
      </c>
      <c r="J3" s="167"/>
    </row>
    <row r="4" spans="1:10" ht="54.75" customHeight="1">
      <c r="A4" s="186" t="s">
        <v>110</v>
      </c>
      <c r="B4" s="147" t="s">
        <v>116</v>
      </c>
      <c r="C4" s="147" t="s">
        <v>126</v>
      </c>
      <c r="D4" s="147" t="s">
        <v>127</v>
      </c>
      <c r="E4" s="147" t="s">
        <v>128</v>
      </c>
      <c r="F4" s="147" t="s">
        <v>129</v>
      </c>
      <c r="G4" s="147" t="s">
        <v>130</v>
      </c>
      <c r="H4" s="147" t="s">
        <v>131</v>
      </c>
      <c r="I4" s="295" t="s">
        <v>132</v>
      </c>
      <c r="J4" s="5"/>
    </row>
    <row r="5" spans="1:10" ht="24" customHeight="1">
      <c r="A5" s="187" t="s">
        <v>1</v>
      </c>
      <c r="B5" s="54">
        <v>421170</v>
      </c>
      <c r="C5" s="55">
        <v>58317</v>
      </c>
      <c r="D5" s="55">
        <v>59320</v>
      </c>
      <c r="E5" s="55">
        <v>11174</v>
      </c>
      <c r="F5" s="55">
        <v>44451</v>
      </c>
      <c r="G5" s="55">
        <v>246601</v>
      </c>
      <c r="H5" s="55">
        <v>1306</v>
      </c>
      <c r="I5" s="310"/>
      <c r="J5" s="26"/>
    </row>
    <row r="6" spans="1:10" ht="24" customHeight="1">
      <c r="A6" s="189" t="s">
        <v>2</v>
      </c>
      <c r="B6" s="56">
        <v>466005</v>
      </c>
      <c r="C6" s="57">
        <v>62289</v>
      </c>
      <c r="D6" s="57">
        <v>23725</v>
      </c>
      <c r="E6" s="57">
        <v>9602</v>
      </c>
      <c r="F6" s="57">
        <v>55086</v>
      </c>
      <c r="G6" s="57">
        <v>269473</v>
      </c>
      <c r="H6" s="57">
        <v>5600</v>
      </c>
      <c r="I6" s="311">
        <v>40230</v>
      </c>
      <c r="J6" s="5"/>
    </row>
    <row r="7" spans="1:10" ht="24" customHeight="1">
      <c r="A7" s="189" t="s">
        <v>199</v>
      </c>
      <c r="B7" s="56">
        <v>532787</v>
      </c>
      <c r="C7" s="57">
        <v>67543</v>
      </c>
      <c r="D7" s="57">
        <v>32052</v>
      </c>
      <c r="E7" s="57">
        <v>10896</v>
      </c>
      <c r="F7" s="57">
        <v>65057</v>
      </c>
      <c r="G7" s="57">
        <v>285042</v>
      </c>
      <c r="H7" s="57">
        <v>5000</v>
      </c>
      <c r="I7" s="312">
        <v>67197</v>
      </c>
      <c r="J7" s="5"/>
    </row>
    <row r="8" spans="1:10" ht="24" customHeight="1">
      <c r="A8" s="189" t="s">
        <v>200</v>
      </c>
      <c r="B8" s="56">
        <v>578094</v>
      </c>
      <c r="C8" s="57">
        <v>69447</v>
      </c>
      <c r="D8" s="57">
        <v>30079</v>
      </c>
      <c r="E8" s="57">
        <v>10480</v>
      </c>
      <c r="F8" s="57">
        <v>80693</v>
      </c>
      <c r="G8" s="57">
        <v>302864</v>
      </c>
      <c r="H8" s="57">
        <v>0</v>
      </c>
      <c r="I8" s="312">
        <v>84531</v>
      </c>
      <c r="J8" s="5"/>
    </row>
    <row r="9" spans="1:10" ht="24" customHeight="1">
      <c r="A9" s="192" t="s">
        <v>201</v>
      </c>
      <c r="B9" s="58">
        <v>594874</v>
      </c>
      <c r="C9" s="59">
        <v>71956</v>
      </c>
      <c r="D9" s="59">
        <v>35688</v>
      </c>
      <c r="E9" s="59">
        <v>15102</v>
      </c>
      <c r="F9" s="59">
        <v>71933</v>
      </c>
      <c r="G9" s="59">
        <v>308774</v>
      </c>
      <c r="H9" s="59">
        <v>0</v>
      </c>
      <c r="I9" s="313">
        <v>91421</v>
      </c>
      <c r="J9" s="5"/>
    </row>
    <row r="10" spans="1:10" ht="24" customHeight="1">
      <c r="A10" s="194" t="s">
        <v>251</v>
      </c>
      <c r="B10" s="276">
        <f>SUM(C10:I10)</f>
        <v>640046</v>
      </c>
      <c r="C10" s="277">
        <v>76819</v>
      </c>
      <c r="D10" s="277">
        <v>32709</v>
      </c>
      <c r="E10" s="277">
        <v>17875</v>
      </c>
      <c r="F10" s="277">
        <v>76103</v>
      </c>
      <c r="G10" s="277">
        <v>349592</v>
      </c>
      <c r="H10" s="277">
        <v>0</v>
      </c>
      <c r="I10" s="314">
        <v>86948</v>
      </c>
      <c r="J10" s="5"/>
    </row>
    <row r="11" spans="1:10" s="168" customFormat="1" ht="18" customHeight="1" thickBot="1">
      <c r="A11" s="488" t="s">
        <v>27</v>
      </c>
      <c r="B11" s="489"/>
      <c r="C11" s="489"/>
      <c r="D11" s="489"/>
      <c r="E11" s="315"/>
      <c r="F11" s="315"/>
      <c r="G11" s="197"/>
      <c r="H11" s="197"/>
      <c r="I11" s="198"/>
      <c r="J11" s="307"/>
    </row>
    <row r="12" spans="1:10">
      <c r="A12" s="5"/>
      <c r="B12" s="5"/>
      <c r="C12" s="5"/>
      <c r="D12" s="5"/>
      <c r="E12" s="61"/>
      <c r="F12" s="5"/>
      <c r="G12" s="62"/>
      <c r="H12" s="5"/>
      <c r="I12" s="63"/>
      <c r="J12" s="5"/>
    </row>
  </sheetData>
  <mergeCells count="1">
    <mergeCell ref="A11:D1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workbookViewId="0"/>
  </sheetViews>
  <sheetFormatPr defaultColWidth="9" defaultRowHeight="16.5"/>
  <cols>
    <col min="1" max="2" width="15.875" style="3" customWidth="1"/>
    <col min="3" max="3" width="17.875" style="3" customWidth="1"/>
    <col min="4" max="4" width="20.75" style="3" customWidth="1"/>
    <col min="5" max="5" width="15.875" style="3" customWidth="1"/>
    <col min="6" max="6" width="17.875" style="3" customWidth="1"/>
    <col min="7" max="7" width="18" style="3" customWidth="1"/>
    <col min="8" max="8" width="17.125" style="3" customWidth="1"/>
    <col min="9" max="9" width="15.875" style="3" customWidth="1"/>
    <col min="10" max="10" width="18.875" style="3" customWidth="1"/>
    <col min="11" max="11" width="20.125" style="3" customWidth="1"/>
    <col min="12" max="12" width="18.5" style="3" customWidth="1"/>
    <col min="13" max="13" width="19.25" style="3" customWidth="1"/>
    <col min="14" max="18" width="15.875" style="3" customWidth="1"/>
    <col min="19" max="16384" width="9" style="3"/>
  </cols>
  <sheetData>
    <row r="1" spans="1:30" ht="24" customHeight="1">
      <c r="A1" s="284" t="s">
        <v>334</v>
      </c>
      <c r="B1" s="4"/>
      <c r="C1" s="141"/>
      <c r="D1" s="5"/>
      <c r="E1" s="141"/>
      <c r="F1" s="141"/>
      <c r="G1" s="141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17.25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s="168" customFormat="1" ht="18" customHeight="1">
      <c r="A3" s="308" t="s">
        <v>297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395" t="s">
        <v>285</v>
      </c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</row>
    <row r="4" spans="1:30" ht="48.75" customHeight="1">
      <c r="A4" s="291" t="s">
        <v>133</v>
      </c>
      <c r="B4" s="279" t="s">
        <v>134</v>
      </c>
      <c r="C4" s="201" t="s">
        <v>135</v>
      </c>
      <c r="D4" s="201" t="s">
        <v>136</v>
      </c>
      <c r="E4" s="201" t="s">
        <v>137</v>
      </c>
      <c r="F4" s="201" t="s">
        <v>138</v>
      </c>
      <c r="G4" s="201" t="s">
        <v>139</v>
      </c>
      <c r="H4" s="201" t="s">
        <v>140</v>
      </c>
      <c r="I4" s="201" t="s">
        <v>141</v>
      </c>
      <c r="J4" s="201" t="s">
        <v>142</v>
      </c>
      <c r="K4" s="201" t="s">
        <v>143</v>
      </c>
      <c r="L4" s="201" t="s">
        <v>144</v>
      </c>
      <c r="M4" s="201" t="s">
        <v>145</v>
      </c>
      <c r="N4" s="201" t="s">
        <v>146</v>
      </c>
      <c r="O4" s="201" t="s">
        <v>147</v>
      </c>
      <c r="P4" s="206" t="s">
        <v>148</v>
      </c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</row>
    <row r="5" spans="1:30" ht="24" customHeight="1">
      <c r="A5" s="207" t="s">
        <v>1</v>
      </c>
      <c r="B5" s="36">
        <v>418167</v>
      </c>
      <c r="C5" s="37">
        <v>22882</v>
      </c>
      <c r="D5" s="37">
        <v>22463</v>
      </c>
      <c r="E5" s="37">
        <v>353</v>
      </c>
      <c r="F5" s="37">
        <v>9073</v>
      </c>
      <c r="G5" s="37">
        <v>9935</v>
      </c>
      <c r="H5" s="37">
        <v>225581</v>
      </c>
      <c r="I5" s="37">
        <v>12240</v>
      </c>
      <c r="J5" s="37">
        <v>6474</v>
      </c>
      <c r="K5" s="37">
        <v>15847</v>
      </c>
      <c r="L5" s="37">
        <v>14513</v>
      </c>
      <c r="M5" s="37">
        <v>10672</v>
      </c>
      <c r="N5" s="37">
        <v>0</v>
      </c>
      <c r="O5" s="37">
        <v>318</v>
      </c>
      <c r="P5" s="208">
        <v>67815</v>
      </c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29"/>
      <c r="AD5" s="29"/>
    </row>
    <row r="6" spans="1:30" ht="24" customHeight="1">
      <c r="A6" s="209" t="s">
        <v>2</v>
      </c>
      <c r="B6" s="39">
        <v>455542</v>
      </c>
      <c r="C6" s="40">
        <v>36324</v>
      </c>
      <c r="D6" s="40">
        <v>8569</v>
      </c>
      <c r="E6" s="40">
        <v>1459</v>
      </c>
      <c r="F6" s="40">
        <v>17959</v>
      </c>
      <c r="G6" s="40">
        <v>11563</v>
      </c>
      <c r="H6" s="40">
        <v>247600</v>
      </c>
      <c r="I6" s="40">
        <v>13493</v>
      </c>
      <c r="J6" s="40">
        <v>5795</v>
      </c>
      <c r="K6" s="40">
        <v>19387</v>
      </c>
      <c r="L6" s="40">
        <v>15896</v>
      </c>
      <c r="M6" s="40">
        <v>5967</v>
      </c>
      <c r="N6" s="40">
        <v>0</v>
      </c>
      <c r="O6" s="40">
        <v>1241</v>
      </c>
      <c r="P6" s="210">
        <v>70289</v>
      </c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29"/>
      <c r="AD6" s="29"/>
    </row>
    <row r="7" spans="1:30" ht="24" customHeight="1">
      <c r="A7" s="209" t="s">
        <v>199</v>
      </c>
      <c r="B7" s="280">
        <v>528019</v>
      </c>
      <c r="C7" s="281">
        <v>38255</v>
      </c>
      <c r="D7" s="281">
        <v>3627</v>
      </c>
      <c r="E7" s="281">
        <v>2069</v>
      </c>
      <c r="F7" s="281">
        <v>17543</v>
      </c>
      <c r="G7" s="281">
        <v>14144</v>
      </c>
      <c r="H7" s="281">
        <v>284651</v>
      </c>
      <c r="I7" s="281">
        <v>15021</v>
      </c>
      <c r="J7" s="281">
        <v>6914</v>
      </c>
      <c r="K7" s="281">
        <v>16726</v>
      </c>
      <c r="L7" s="281">
        <v>19427</v>
      </c>
      <c r="M7" s="281">
        <v>16397</v>
      </c>
      <c r="N7" s="281"/>
      <c r="O7" s="281">
        <v>17327</v>
      </c>
      <c r="P7" s="396">
        <v>76008</v>
      </c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143"/>
      <c r="AD7" s="62"/>
    </row>
    <row r="8" spans="1:30" ht="24" customHeight="1">
      <c r="A8" s="209" t="s">
        <v>200</v>
      </c>
      <c r="B8" s="280">
        <v>559294</v>
      </c>
      <c r="C8" s="281">
        <v>41359</v>
      </c>
      <c r="D8" s="281">
        <v>2290</v>
      </c>
      <c r="E8" s="281">
        <v>3526</v>
      </c>
      <c r="F8" s="281">
        <v>14186</v>
      </c>
      <c r="G8" s="281">
        <v>15418</v>
      </c>
      <c r="H8" s="281">
        <v>297918</v>
      </c>
      <c r="I8" s="281">
        <v>15518</v>
      </c>
      <c r="J8" s="281">
        <v>8013</v>
      </c>
      <c r="K8" s="281">
        <v>13760</v>
      </c>
      <c r="L8" s="281">
        <v>20895</v>
      </c>
      <c r="M8" s="281">
        <v>26957</v>
      </c>
      <c r="N8" s="281">
        <v>0</v>
      </c>
      <c r="O8" s="281">
        <v>19800</v>
      </c>
      <c r="P8" s="396">
        <v>79654</v>
      </c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143"/>
      <c r="AD8" s="62"/>
    </row>
    <row r="9" spans="1:30" ht="24" customHeight="1">
      <c r="A9" s="212" t="s">
        <v>201</v>
      </c>
      <c r="B9" s="282">
        <v>583150</v>
      </c>
      <c r="C9" s="283">
        <v>33719</v>
      </c>
      <c r="D9" s="283">
        <v>2456</v>
      </c>
      <c r="E9" s="283">
        <v>3126</v>
      </c>
      <c r="F9" s="283">
        <v>15363</v>
      </c>
      <c r="G9" s="283">
        <v>16280</v>
      </c>
      <c r="H9" s="283">
        <v>307764</v>
      </c>
      <c r="I9" s="283">
        <v>18723</v>
      </c>
      <c r="J9" s="283">
        <v>5654</v>
      </c>
      <c r="K9" s="283">
        <v>10659</v>
      </c>
      <c r="L9" s="283">
        <v>19572</v>
      </c>
      <c r="M9" s="283">
        <v>36555</v>
      </c>
      <c r="N9" s="283">
        <v>0</v>
      </c>
      <c r="O9" s="283">
        <v>28225</v>
      </c>
      <c r="P9" s="397">
        <v>85054</v>
      </c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143"/>
      <c r="AD9" s="62"/>
    </row>
    <row r="10" spans="1:30" ht="24" customHeight="1">
      <c r="A10" s="223" t="s">
        <v>202</v>
      </c>
      <c r="B10" s="392">
        <v>627301</v>
      </c>
      <c r="C10" s="393">
        <v>35866</v>
      </c>
      <c r="D10" s="393">
        <v>2983</v>
      </c>
      <c r="E10" s="394">
        <v>4740</v>
      </c>
      <c r="F10" s="393">
        <v>17121</v>
      </c>
      <c r="G10" s="393">
        <v>16834</v>
      </c>
      <c r="H10" s="393">
        <v>339899</v>
      </c>
      <c r="I10" s="393">
        <v>20490</v>
      </c>
      <c r="J10" s="393">
        <v>6515</v>
      </c>
      <c r="K10" s="393">
        <v>10568</v>
      </c>
      <c r="L10" s="393">
        <v>24410</v>
      </c>
      <c r="M10" s="393">
        <v>38533</v>
      </c>
      <c r="N10" s="394">
        <v>0</v>
      </c>
      <c r="O10" s="393">
        <v>20853</v>
      </c>
      <c r="P10" s="398">
        <v>88489</v>
      </c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144"/>
      <c r="AD10" s="63"/>
    </row>
    <row r="11" spans="1:30" s="94" customFormat="1" ht="18" customHeight="1">
      <c r="A11" s="539" t="s">
        <v>304</v>
      </c>
      <c r="B11" s="540"/>
      <c r="C11" s="540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63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</row>
    <row r="12" spans="1:30" s="94" customFormat="1" ht="18" customHeight="1" thickBot="1">
      <c r="A12" s="541" t="s">
        <v>28</v>
      </c>
      <c r="B12" s="542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6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</row>
  </sheetData>
  <mergeCells count="2">
    <mergeCell ref="A11:C11"/>
    <mergeCell ref="A12:B1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/>
  </sheetViews>
  <sheetFormatPr defaultColWidth="9" defaultRowHeight="16.5"/>
  <cols>
    <col min="1" max="1" width="22.625" style="3" customWidth="1"/>
    <col min="2" max="2" width="15.625" style="3" customWidth="1"/>
    <col min="3" max="3" width="22.875" style="3" customWidth="1"/>
    <col min="4" max="4" width="15.625" style="3" customWidth="1"/>
    <col min="5" max="5" width="18.75" style="3" customWidth="1"/>
    <col min="6" max="9" width="15.625" style="3" customWidth="1"/>
    <col min="10" max="10" width="25.375" style="3" customWidth="1"/>
    <col min="11" max="11" width="22.625" style="3" customWidth="1"/>
    <col min="12" max="16384" width="9" style="3"/>
  </cols>
  <sheetData>
    <row r="1" spans="1:11" ht="24" customHeight="1">
      <c r="A1" s="275" t="s">
        <v>335</v>
      </c>
      <c r="C1" s="5"/>
      <c r="D1" s="5"/>
      <c r="E1" s="5"/>
      <c r="F1" s="5"/>
      <c r="G1" s="5"/>
      <c r="H1" s="5"/>
      <c r="I1" s="5"/>
      <c r="J1" s="5"/>
      <c r="K1" s="5"/>
    </row>
    <row r="2" spans="1:11" ht="17.25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s="168" customFormat="1" ht="18" customHeight="1">
      <c r="A3" s="184" t="s">
        <v>297</v>
      </c>
      <c r="B3" s="185"/>
      <c r="C3" s="185"/>
      <c r="D3" s="185"/>
      <c r="E3" s="185"/>
      <c r="F3" s="185"/>
      <c r="G3" s="185"/>
      <c r="H3" s="185"/>
      <c r="I3" s="316" t="s">
        <v>5</v>
      </c>
      <c r="J3" s="294" t="s">
        <v>298</v>
      </c>
      <c r="K3" s="167"/>
    </row>
    <row r="4" spans="1:11" ht="33.75" customHeight="1">
      <c r="A4" s="490" t="s">
        <v>29</v>
      </c>
      <c r="B4" s="495" t="s">
        <v>149</v>
      </c>
      <c r="C4" s="499"/>
      <c r="D4" s="499"/>
      <c r="E4" s="499"/>
      <c r="F4" s="498" t="s">
        <v>153</v>
      </c>
      <c r="G4" s="499"/>
      <c r="H4" s="499"/>
      <c r="I4" s="499"/>
      <c r="J4" s="543" t="s">
        <v>155</v>
      </c>
      <c r="K4" s="5"/>
    </row>
    <row r="5" spans="1:11" ht="32.25" customHeight="1">
      <c r="A5" s="490"/>
      <c r="B5" s="544" t="s">
        <v>150</v>
      </c>
      <c r="C5" s="499"/>
      <c r="D5" s="499"/>
      <c r="E5" s="498" t="s">
        <v>247</v>
      </c>
      <c r="F5" s="505" t="s">
        <v>150</v>
      </c>
      <c r="G5" s="499"/>
      <c r="H5" s="499"/>
      <c r="I5" s="498" t="s">
        <v>252</v>
      </c>
      <c r="J5" s="543"/>
      <c r="K5" s="5"/>
    </row>
    <row r="6" spans="1:11" ht="44.25" customHeight="1">
      <c r="A6" s="490"/>
      <c r="B6" s="290"/>
      <c r="C6" s="288" t="s">
        <v>151</v>
      </c>
      <c r="D6" s="288" t="s">
        <v>152</v>
      </c>
      <c r="E6" s="499"/>
      <c r="F6" s="290"/>
      <c r="G6" s="288" t="s">
        <v>154</v>
      </c>
      <c r="H6" s="288" t="s">
        <v>121</v>
      </c>
      <c r="I6" s="499"/>
      <c r="J6" s="543"/>
      <c r="K6" s="5"/>
    </row>
    <row r="7" spans="1:11" ht="24" customHeight="1">
      <c r="A7" s="296" t="s">
        <v>296</v>
      </c>
      <c r="B7" s="68">
        <v>418167</v>
      </c>
      <c r="C7" s="55"/>
      <c r="D7" s="69">
        <v>418167</v>
      </c>
      <c r="E7" s="69"/>
      <c r="F7" s="69">
        <v>380940</v>
      </c>
      <c r="G7" s="55"/>
      <c r="H7" s="69">
        <v>380940</v>
      </c>
      <c r="I7" s="69"/>
      <c r="J7" s="317">
        <v>91.097575848883338</v>
      </c>
      <c r="K7" s="5"/>
    </row>
    <row r="8" spans="1:11" ht="24" customHeight="1">
      <c r="A8" s="298" t="s">
        <v>295</v>
      </c>
      <c r="B8" s="12">
        <v>455542</v>
      </c>
      <c r="C8" s="13"/>
      <c r="D8" s="13">
        <v>455542</v>
      </c>
      <c r="E8" s="13">
        <v>100</v>
      </c>
      <c r="F8" s="13">
        <v>398808</v>
      </c>
      <c r="G8" s="13"/>
      <c r="H8" s="13">
        <v>398808</v>
      </c>
      <c r="I8" s="13">
        <v>100</v>
      </c>
      <c r="J8" s="157">
        <v>87.545824534291015</v>
      </c>
      <c r="K8" s="5"/>
    </row>
    <row r="9" spans="1:11" ht="24" customHeight="1">
      <c r="A9" s="318" t="s">
        <v>253</v>
      </c>
      <c r="B9" s="12">
        <v>528019</v>
      </c>
      <c r="C9" s="13"/>
      <c r="D9" s="13">
        <v>528019</v>
      </c>
      <c r="E9" s="13"/>
      <c r="F9" s="13">
        <v>448256</v>
      </c>
      <c r="G9" s="13"/>
      <c r="H9" s="13">
        <v>448256</v>
      </c>
      <c r="I9" s="13"/>
      <c r="J9" s="157">
        <v>84.733440575858339</v>
      </c>
      <c r="K9" s="5"/>
    </row>
    <row r="10" spans="1:11" ht="24" customHeight="1">
      <c r="A10" s="318" t="s">
        <v>254</v>
      </c>
      <c r="B10" s="12">
        <v>559294</v>
      </c>
      <c r="C10" s="13"/>
      <c r="D10" s="13">
        <v>559294</v>
      </c>
      <c r="E10" s="13"/>
      <c r="F10" s="13">
        <v>486673</v>
      </c>
      <c r="G10" s="13"/>
      <c r="H10" s="13">
        <v>486673</v>
      </c>
      <c r="I10" s="13"/>
      <c r="J10" s="157">
        <v>87</v>
      </c>
      <c r="K10" s="5"/>
    </row>
    <row r="11" spans="1:11" ht="24" customHeight="1">
      <c r="A11" s="319" t="s">
        <v>255</v>
      </c>
      <c r="B11" s="70">
        <v>583150</v>
      </c>
      <c r="C11" s="71"/>
      <c r="D11" s="71">
        <v>583150</v>
      </c>
      <c r="E11" s="71"/>
      <c r="F11" s="71">
        <v>507952</v>
      </c>
      <c r="G11" s="71"/>
      <c r="H11" s="71">
        <v>507952</v>
      </c>
      <c r="I11" s="71"/>
      <c r="J11" s="320">
        <v>87</v>
      </c>
      <c r="K11" s="72"/>
    </row>
    <row r="12" spans="1:11" ht="24" customHeight="1">
      <c r="A12" s="321" t="s">
        <v>256</v>
      </c>
      <c r="B12" s="399">
        <f>C12+D12</f>
        <v>627301</v>
      </c>
      <c r="C12" s="400">
        <f>C14+C19+C22+C26+C32+C38+C47+C50+C54+C61+C65+C69+C71+C73</f>
        <v>0</v>
      </c>
      <c r="D12" s="400">
        <f>D14+D19+D21+D25+D31+D37+D45+D48+D52+D59+D63+D67+D69+D71</f>
        <v>627301</v>
      </c>
      <c r="E12" s="400">
        <f>E14+E19+E21+E25+E31+E37+E45+E48+E52+E59+E63+E67+E69+E71</f>
        <v>99.999521760685838</v>
      </c>
      <c r="F12" s="401">
        <f>SUM(G12:H12)</f>
        <v>538535</v>
      </c>
      <c r="G12" s="401">
        <f>G14+G19+G22+G26+G32+G38+G47+G50+G54+G61+G65+G69+G71+G73</f>
        <v>0</v>
      </c>
      <c r="H12" s="401">
        <f>H14+H19+H21+H25+H31+H37+H45+H48+H52+H59+H63+H67+H69+H71</f>
        <v>538535</v>
      </c>
      <c r="I12" s="401">
        <f>I14+I19+I21+I25+I31+I37+I45+I48+I52+I59+I63+I67+I69+I71</f>
        <v>100</v>
      </c>
      <c r="J12" s="418">
        <f>F12/B12*100</f>
        <v>85.849536346984948</v>
      </c>
      <c r="K12" s="72"/>
    </row>
    <row r="13" spans="1:11" ht="24" customHeight="1">
      <c r="A13" s="322"/>
      <c r="B13" s="403"/>
      <c r="C13" s="404"/>
      <c r="D13" s="404"/>
      <c r="E13" s="404"/>
      <c r="F13" s="404"/>
      <c r="G13" s="404"/>
      <c r="H13" s="404"/>
      <c r="I13" s="404"/>
      <c r="J13" s="405"/>
      <c r="K13" s="62"/>
    </row>
    <row r="14" spans="1:11" ht="24" customHeight="1">
      <c r="A14" s="323" t="s">
        <v>30</v>
      </c>
      <c r="B14" s="399">
        <f>SUM(B15:B18)</f>
        <v>35866</v>
      </c>
      <c r="C14" s="401">
        <f>SUM(C15:C18)</f>
        <v>0</v>
      </c>
      <c r="D14" s="401">
        <v>35866</v>
      </c>
      <c r="E14" s="406">
        <f>B14/$B$12*100</f>
        <v>5.7175104136610653</v>
      </c>
      <c r="F14" s="401">
        <f>SUM(F15:F18)</f>
        <v>29398</v>
      </c>
      <c r="G14" s="401">
        <f>SUM(G15:G18)</f>
        <v>0</v>
      </c>
      <c r="H14" s="401">
        <v>29398</v>
      </c>
      <c r="I14" s="402">
        <f>SUM(I15:I18)</f>
        <v>5.4588838237069082</v>
      </c>
      <c r="J14" s="418">
        <f>F14/B14*100</f>
        <v>81.966207550326203</v>
      </c>
      <c r="K14" s="73"/>
    </row>
    <row r="15" spans="1:11" ht="24" customHeight="1">
      <c r="A15" s="324" t="s">
        <v>31</v>
      </c>
      <c r="B15" s="407">
        <f t="shared" ref="B15:B18" si="0">SUM(C15:D15)</f>
        <v>3492</v>
      </c>
      <c r="C15" s="408"/>
      <c r="D15" s="408">
        <v>3492</v>
      </c>
      <c r="E15" s="409">
        <f t="shared" ref="E15:E72" si="1">B15/$B$12*100</f>
        <v>0.55667056166019191</v>
      </c>
      <c r="F15" s="408">
        <f>SUM(G15:H15)</f>
        <v>3405</v>
      </c>
      <c r="G15" s="408"/>
      <c r="H15" s="408">
        <v>3405</v>
      </c>
      <c r="I15" s="410">
        <f t="shared" ref="I15:I72" si="2">F15/$F$12*100</f>
        <v>0.63227088304381329</v>
      </c>
      <c r="J15" s="419">
        <f>F15/B15*100</f>
        <v>97.508591065292094</v>
      </c>
      <c r="K15" s="74"/>
    </row>
    <row r="16" spans="1:11" ht="24" customHeight="1">
      <c r="A16" s="324" t="s">
        <v>32</v>
      </c>
      <c r="B16" s="407">
        <f t="shared" si="0"/>
        <v>1072</v>
      </c>
      <c r="C16" s="408"/>
      <c r="D16" s="408">
        <v>1072</v>
      </c>
      <c r="E16" s="409">
        <f t="shared" si="1"/>
        <v>0.17089084825307149</v>
      </c>
      <c r="F16" s="408">
        <f>SUM(G16:H16)</f>
        <v>999</v>
      </c>
      <c r="G16" s="408"/>
      <c r="H16" s="408">
        <v>999</v>
      </c>
      <c r="I16" s="410">
        <f t="shared" si="2"/>
        <v>0.18550326348333906</v>
      </c>
      <c r="J16" s="419">
        <f t="shared" ref="J16:J44" si="3">F16/B16*100</f>
        <v>93.190298507462686</v>
      </c>
      <c r="K16" s="74"/>
    </row>
    <row r="17" spans="1:11" ht="24" customHeight="1">
      <c r="A17" s="324" t="s">
        <v>33</v>
      </c>
      <c r="B17" s="407">
        <f t="shared" si="0"/>
        <v>0</v>
      </c>
      <c r="C17" s="408"/>
      <c r="D17" s="408">
        <v>0</v>
      </c>
      <c r="E17" s="409">
        <f t="shared" si="1"/>
        <v>0</v>
      </c>
      <c r="F17" s="408">
        <f>SUM(G17:H17)</f>
        <v>0</v>
      </c>
      <c r="G17" s="408"/>
      <c r="H17" s="408">
        <v>0</v>
      </c>
      <c r="I17" s="410">
        <f t="shared" si="2"/>
        <v>0</v>
      </c>
      <c r="J17" s="419">
        <v>0</v>
      </c>
      <c r="K17" s="74"/>
    </row>
    <row r="18" spans="1:11" ht="24" customHeight="1">
      <c r="A18" s="324" t="s">
        <v>34</v>
      </c>
      <c r="B18" s="407">
        <f t="shared" si="0"/>
        <v>31302</v>
      </c>
      <c r="C18" s="408"/>
      <c r="D18" s="408">
        <v>31302</v>
      </c>
      <c r="E18" s="409">
        <f t="shared" si="1"/>
        <v>4.9899490037478023</v>
      </c>
      <c r="F18" s="408">
        <f>SUM(G18:H18)</f>
        <v>24994</v>
      </c>
      <c r="G18" s="408"/>
      <c r="H18" s="408">
        <v>24994</v>
      </c>
      <c r="I18" s="410">
        <f t="shared" si="2"/>
        <v>4.641109677179756</v>
      </c>
      <c r="J18" s="419">
        <f t="shared" si="3"/>
        <v>79.847933039422401</v>
      </c>
      <c r="K18" s="74"/>
    </row>
    <row r="19" spans="1:11" ht="24" customHeight="1">
      <c r="A19" s="323" t="s">
        <v>35</v>
      </c>
      <c r="B19" s="399">
        <f>SUM(B20)</f>
        <v>2983</v>
      </c>
      <c r="C19" s="401">
        <f>SUM(C20:C21)</f>
        <v>0</v>
      </c>
      <c r="D19" s="401">
        <v>2983</v>
      </c>
      <c r="E19" s="406">
        <f t="shared" si="1"/>
        <v>0.47552929136092564</v>
      </c>
      <c r="F19" s="401">
        <f>SUM(F20)</f>
        <v>2541</v>
      </c>
      <c r="G19" s="401">
        <f>SUM(G20:G21)</f>
        <v>0</v>
      </c>
      <c r="H19" s="401">
        <v>2541</v>
      </c>
      <c r="I19" s="402">
        <f t="shared" si="2"/>
        <v>0.4718356281393038</v>
      </c>
      <c r="J19" s="418">
        <f t="shared" si="3"/>
        <v>85.182701977874615</v>
      </c>
      <c r="K19" s="73"/>
    </row>
    <row r="20" spans="1:11" ht="24" customHeight="1">
      <c r="A20" s="324" t="s">
        <v>36</v>
      </c>
      <c r="B20" s="407">
        <f t="shared" ref="B20" si="4">SUM(C20:D20)</f>
        <v>2983</v>
      </c>
      <c r="C20" s="408"/>
      <c r="D20" s="408">
        <v>2983</v>
      </c>
      <c r="E20" s="409">
        <f t="shared" si="1"/>
        <v>0.47552929136092564</v>
      </c>
      <c r="F20" s="408">
        <f t="shared" ref="F20:F24" si="5">SUM(G20:H20)</f>
        <v>2541</v>
      </c>
      <c r="G20" s="408"/>
      <c r="H20" s="408">
        <v>2541</v>
      </c>
      <c r="I20" s="410">
        <f t="shared" si="2"/>
        <v>0.4718356281393038</v>
      </c>
      <c r="J20" s="419">
        <f t="shared" si="3"/>
        <v>85.182701977874615</v>
      </c>
      <c r="K20" s="74"/>
    </row>
    <row r="21" spans="1:11" ht="24" customHeight="1">
      <c r="A21" s="323" t="s">
        <v>37</v>
      </c>
      <c r="B21" s="399">
        <f>B22+B23+B24</f>
        <v>4740</v>
      </c>
      <c r="C21" s="401">
        <f>SUM(C22:C24)</f>
        <v>0</v>
      </c>
      <c r="D21" s="401">
        <v>4740</v>
      </c>
      <c r="E21" s="406">
        <f t="shared" si="1"/>
        <v>0.75561811634287201</v>
      </c>
      <c r="F21" s="401">
        <f t="shared" si="5"/>
        <v>4699</v>
      </c>
      <c r="G21" s="401">
        <f>SUM(G22:G24)</f>
        <v>0</v>
      </c>
      <c r="H21" s="401">
        <v>4699</v>
      </c>
      <c r="I21" s="402">
        <f t="shared" si="2"/>
        <v>0.87255238749570585</v>
      </c>
      <c r="J21" s="418">
        <f t="shared" si="3"/>
        <v>99.135021097046419</v>
      </c>
      <c r="K21" s="73"/>
    </row>
    <row r="22" spans="1:11" ht="24" customHeight="1">
      <c r="A22" s="324" t="s">
        <v>38</v>
      </c>
      <c r="B22" s="407">
        <f t="shared" ref="B22:B23" si="6">SUM(C22:D22)</f>
        <v>4246</v>
      </c>
      <c r="C22" s="408"/>
      <c r="D22" s="408">
        <v>4246</v>
      </c>
      <c r="E22" s="409">
        <f t="shared" si="1"/>
        <v>0.67686804261431111</v>
      </c>
      <c r="F22" s="408">
        <f t="shared" si="5"/>
        <v>4211</v>
      </c>
      <c r="G22" s="408"/>
      <c r="H22" s="408">
        <v>4211</v>
      </c>
      <c r="I22" s="410">
        <f t="shared" si="2"/>
        <v>0.7819361787070479</v>
      </c>
      <c r="J22" s="419">
        <f t="shared" si="3"/>
        <v>99.175694771549701</v>
      </c>
      <c r="K22" s="74"/>
    </row>
    <row r="23" spans="1:11" ht="24" customHeight="1">
      <c r="A23" s="324" t="s">
        <v>39</v>
      </c>
      <c r="B23" s="407">
        <f t="shared" si="6"/>
        <v>494</v>
      </c>
      <c r="C23" s="408"/>
      <c r="D23" s="408">
        <v>494</v>
      </c>
      <c r="E23" s="409">
        <f t="shared" si="1"/>
        <v>7.8750073728560938E-2</v>
      </c>
      <c r="F23" s="408">
        <f t="shared" si="5"/>
        <v>488</v>
      </c>
      <c r="G23" s="408"/>
      <c r="H23" s="408">
        <v>488</v>
      </c>
      <c r="I23" s="410">
        <f t="shared" si="2"/>
        <v>9.0616208788658129E-2</v>
      </c>
      <c r="J23" s="419">
        <f t="shared" si="3"/>
        <v>98.785425101214571</v>
      </c>
      <c r="K23" s="74"/>
    </row>
    <row r="24" spans="1:11" ht="24" customHeight="1">
      <c r="A24" s="324" t="s">
        <v>40</v>
      </c>
      <c r="B24" s="407">
        <f>SUM(C24:D24)</f>
        <v>0</v>
      </c>
      <c r="C24" s="408"/>
      <c r="D24" s="408">
        <v>0</v>
      </c>
      <c r="E24" s="409">
        <f t="shared" si="1"/>
        <v>0</v>
      </c>
      <c r="F24" s="408">
        <f t="shared" si="5"/>
        <v>0</v>
      </c>
      <c r="G24" s="408"/>
      <c r="H24" s="408">
        <v>0</v>
      </c>
      <c r="I24" s="411">
        <f t="shared" si="2"/>
        <v>0</v>
      </c>
      <c r="J24" s="419">
        <v>0</v>
      </c>
      <c r="K24" s="74"/>
    </row>
    <row r="25" spans="1:11" ht="24" customHeight="1">
      <c r="A25" s="323" t="s">
        <v>41</v>
      </c>
      <c r="B25" s="399">
        <f>SUM(B26:B30)</f>
        <v>17120</v>
      </c>
      <c r="C25" s="401">
        <f>SUM(C26:C30)</f>
        <v>0</v>
      </c>
      <c r="D25" s="401">
        <v>17121</v>
      </c>
      <c r="E25" s="406">
        <f t="shared" si="1"/>
        <v>2.7291523526983061</v>
      </c>
      <c r="F25" s="401">
        <f>SUM(F26:F30)</f>
        <v>12420</v>
      </c>
      <c r="G25" s="401">
        <f>SUM(G26:G30)</f>
        <v>0</v>
      </c>
      <c r="H25" s="401">
        <v>12420</v>
      </c>
      <c r="I25" s="402">
        <f t="shared" si="2"/>
        <v>2.3062567892523234</v>
      </c>
      <c r="J25" s="418">
        <f t="shared" si="3"/>
        <v>72.546728971962608</v>
      </c>
      <c r="K25" s="73"/>
    </row>
    <row r="26" spans="1:11" ht="24" customHeight="1">
      <c r="A26" s="324" t="s">
        <v>42</v>
      </c>
      <c r="B26" s="407">
        <f t="shared" ref="B26:B44" si="7">SUM(C26:D26)</f>
        <v>6636</v>
      </c>
      <c r="C26" s="408"/>
      <c r="D26" s="408">
        <v>6636</v>
      </c>
      <c r="E26" s="409">
        <f t="shared" si="1"/>
        <v>1.0578653628800208</v>
      </c>
      <c r="F26" s="408">
        <f t="shared" ref="F26:F72" si="8">SUM(G26:H26)</f>
        <v>6464</v>
      </c>
      <c r="G26" s="408"/>
      <c r="H26" s="408">
        <v>6464</v>
      </c>
      <c r="I26" s="410">
        <f t="shared" si="2"/>
        <v>1.2002933885448486</v>
      </c>
      <c r="J26" s="419">
        <f t="shared" si="3"/>
        <v>97.408077154912604</v>
      </c>
      <c r="K26" s="74"/>
    </row>
    <row r="27" spans="1:11" ht="24" customHeight="1">
      <c r="A27" s="324" t="s">
        <v>43</v>
      </c>
      <c r="B27" s="407">
        <v>3889</v>
      </c>
      <c r="C27" s="408"/>
      <c r="D27" s="408">
        <v>3889</v>
      </c>
      <c r="E27" s="409">
        <f t="shared" si="1"/>
        <v>0.61995756423152515</v>
      </c>
      <c r="F27" s="408">
        <f t="shared" si="8"/>
        <v>348</v>
      </c>
      <c r="G27" s="408"/>
      <c r="H27" s="408">
        <v>348</v>
      </c>
      <c r="I27" s="410">
        <f t="shared" si="2"/>
        <v>6.4619755447649641E-2</v>
      </c>
      <c r="J27" s="419">
        <f t="shared" si="3"/>
        <v>8.9483157624067893</v>
      </c>
      <c r="K27" s="74"/>
    </row>
    <row r="28" spans="1:11" ht="24" customHeight="1">
      <c r="A28" s="324" t="s">
        <v>44</v>
      </c>
      <c r="B28" s="407">
        <f t="shared" si="7"/>
        <v>4375</v>
      </c>
      <c r="C28" s="408"/>
      <c r="D28" s="408">
        <v>4375</v>
      </c>
      <c r="E28" s="409">
        <f t="shared" si="1"/>
        <v>0.69743233312237662</v>
      </c>
      <c r="F28" s="408">
        <f t="shared" si="8"/>
        <v>3610</v>
      </c>
      <c r="G28" s="408"/>
      <c r="H28" s="408">
        <v>3610</v>
      </c>
      <c r="I28" s="410">
        <f t="shared" si="2"/>
        <v>0.67033711829314713</v>
      </c>
      <c r="J28" s="419">
        <f t="shared" si="3"/>
        <v>82.51428571428572</v>
      </c>
      <c r="K28" s="74"/>
    </row>
    <row r="29" spans="1:11" ht="24" customHeight="1">
      <c r="A29" s="324" t="s">
        <v>45</v>
      </c>
      <c r="B29" s="407">
        <f t="shared" si="7"/>
        <v>2220</v>
      </c>
      <c r="C29" s="408"/>
      <c r="D29" s="408">
        <v>2220</v>
      </c>
      <c r="E29" s="409">
        <f t="shared" si="1"/>
        <v>0.35389709246438311</v>
      </c>
      <c r="F29" s="408">
        <f t="shared" si="8"/>
        <v>1998</v>
      </c>
      <c r="G29" s="408"/>
      <c r="H29" s="408">
        <v>1998</v>
      </c>
      <c r="I29" s="410">
        <f t="shared" si="2"/>
        <v>0.37100652696667813</v>
      </c>
      <c r="J29" s="419">
        <f t="shared" si="3"/>
        <v>90</v>
      </c>
      <c r="K29" s="74"/>
    </row>
    <row r="30" spans="1:11" ht="24" customHeight="1">
      <c r="A30" s="324" t="s">
        <v>46</v>
      </c>
      <c r="B30" s="407">
        <f t="shared" si="7"/>
        <v>0</v>
      </c>
      <c r="C30" s="408"/>
      <c r="D30" s="408"/>
      <c r="E30" s="409">
        <f t="shared" si="1"/>
        <v>0</v>
      </c>
      <c r="F30" s="408">
        <f t="shared" si="8"/>
        <v>0</v>
      </c>
      <c r="G30" s="408"/>
      <c r="H30" s="408">
        <v>0</v>
      </c>
      <c r="I30" s="410">
        <f t="shared" si="2"/>
        <v>0</v>
      </c>
      <c r="J30" s="419">
        <v>0</v>
      </c>
      <c r="K30" s="73"/>
    </row>
    <row r="31" spans="1:11" ht="24" customHeight="1">
      <c r="A31" s="323" t="s">
        <v>47</v>
      </c>
      <c r="B31" s="399">
        <f>SUM(B32:B36)</f>
        <v>16834</v>
      </c>
      <c r="C31" s="401">
        <f>SUM(C32:C36)</f>
        <v>0</v>
      </c>
      <c r="D31" s="401">
        <v>16834</v>
      </c>
      <c r="E31" s="406">
        <f t="shared" si="1"/>
        <v>2.6835602047501914</v>
      </c>
      <c r="F31" s="401">
        <f t="shared" si="8"/>
        <v>16531</v>
      </c>
      <c r="G31" s="401">
        <f>SUM(G32:G36)</f>
        <v>0</v>
      </c>
      <c r="H31" s="401">
        <v>16531</v>
      </c>
      <c r="I31" s="402">
        <f t="shared" si="2"/>
        <v>3.069624072715794</v>
      </c>
      <c r="J31" s="418">
        <f t="shared" si="3"/>
        <v>98.200071284305565</v>
      </c>
      <c r="K31" s="74"/>
    </row>
    <row r="32" spans="1:11" ht="24" customHeight="1">
      <c r="A32" s="324" t="s">
        <v>48</v>
      </c>
      <c r="B32" s="407">
        <f t="shared" si="7"/>
        <v>83</v>
      </c>
      <c r="C32" s="408"/>
      <c r="D32" s="408">
        <v>83</v>
      </c>
      <c r="E32" s="409">
        <f t="shared" si="1"/>
        <v>1.3231287691235945E-2</v>
      </c>
      <c r="F32" s="408">
        <f t="shared" si="8"/>
        <v>77</v>
      </c>
      <c r="G32" s="408"/>
      <c r="H32" s="408">
        <v>77</v>
      </c>
      <c r="I32" s="410">
        <f t="shared" si="2"/>
        <v>1.4298049337554663E-2</v>
      </c>
      <c r="J32" s="419">
        <f t="shared" si="3"/>
        <v>92.771084337349393</v>
      </c>
      <c r="K32" s="74"/>
    </row>
    <row r="33" spans="1:11" ht="24" customHeight="1">
      <c r="A33" s="324" t="s">
        <v>49</v>
      </c>
      <c r="B33" s="407">
        <f t="shared" si="7"/>
        <v>16261</v>
      </c>
      <c r="C33" s="408"/>
      <c r="D33" s="408">
        <v>16261</v>
      </c>
      <c r="E33" s="409">
        <f t="shared" si="1"/>
        <v>2.5922164957492497</v>
      </c>
      <c r="F33" s="408">
        <f t="shared" si="8"/>
        <v>16050</v>
      </c>
      <c r="G33" s="408"/>
      <c r="H33" s="408">
        <v>16050</v>
      </c>
      <c r="I33" s="410">
        <f t="shared" si="2"/>
        <v>2.9803076865941862</v>
      </c>
      <c r="J33" s="419">
        <f t="shared" si="3"/>
        <v>98.70241682553349</v>
      </c>
      <c r="K33" s="74"/>
    </row>
    <row r="34" spans="1:11" ht="24" customHeight="1">
      <c r="A34" s="324" t="s">
        <v>50</v>
      </c>
      <c r="B34" s="407">
        <f t="shared" si="7"/>
        <v>84</v>
      </c>
      <c r="C34" s="408"/>
      <c r="D34" s="408">
        <v>84</v>
      </c>
      <c r="E34" s="409">
        <f t="shared" si="1"/>
        <v>1.3390700795949633E-2</v>
      </c>
      <c r="F34" s="408">
        <f t="shared" si="8"/>
        <v>79</v>
      </c>
      <c r="G34" s="408"/>
      <c r="H34" s="408">
        <v>79</v>
      </c>
      <c r="I34" s="410">
        <f t="shared" si="2"/>
        <v>1.466942724242621E-2</v>
      </c>
      <c r="J34" s="419">
        <f t="shared" si="3"/>
        <v>94.047619047619051</v>
      </c>
      <c r="K34" s="74"/>
    </row>
    <row r="35" spans="1:11" ht="24" customHeight="1">
      <c r="A35" s="324" t="s">
        <v>51</v>
      </c>
      <c r="B35" s="407">
        <f t="shared" si="7"/>
        <v>0</v>
      </c>
      <c r="C35" s="408"/>
      <c r="D35" s="408">
        <v>0</v>
      </c>
      <c r="E35" s="409">
        <f t="shared" si="1"/>
        <v>0</v>
      </c>
      <c r="F35" s="408">
        <f t="shared" si="8"/>
        <v>0</v>
      </c>
      <c r="G35" s="408"/>
      <c r="H35" s="408">
        <v>0</v>
      </c>
      <c r="I35" s="410">
        <f t="shared" si="2"/>
        <v>0</v>
      </c>
      <c r="J35" s="419">
        <v>0</v>
      </c>
      <c r="K35" s="74"/>
    </row>
    <row r="36" spans="1:11" ht="24" customHeight="1">
      <c r="A36" s="324" t="s">
        <v>52</v>
      </c>
      <c r="B36" s="407">
        <f t="shared" si="7"/>
        <v>406</v>
      </c>
      <c r="C36" s="408"/>
      <c r="D36" s="408">
        <v>406</v>
      </c>
      <c r="E36" s="409">
        <f t="shared" si="1"/>
        <v>6.4721720513756548E-2</v>
      </c>
      <c r="F36" s="408">
        <f t="shared" si="8"/>
        <v>324</v>
      </c>
      <c r="G36" s="408"/>
      <c r="H36" s="408">
        <v>324</v>
      </c>
      <c r="I36" s="410">
        <f t="shared" si="2"/>
        <v>6.0163220589191047E-2</v>
      </c>
      <c r="J36" s="419">
        <f t="shared" si="3"/>
        <v>79.802955665024626</v>
      </c>
      <c r="K36" s="73"/>
    </row>
    <row r="37" spans="1:11" ht="24" customHeight="1">
      <c r="A37" s="323" t="s">
        <v>53</v>
      </c>
      <c r="B37" s="401">
        <f>SUM(B38:B44)</f>
        <v>339898</v>
      </c>
      <c r="C37" s="401">
        <f>SUM(C38:C45)</f>
        <v>0</v>
      </c>
      <c r="D37" s="401">
        <v>339899</v>
      </c>
      <c r="E37" s="406">
        <f t="shared" si="1"/>
        <v>54.184195465972472</v>
      </c>
      <c r="F37" s="401">
        <f t="shared" si="8"/>
        <v>328433</v>
      </c>
      <c r="G37" s="401">
        <f>SUM(G38:G45)</f>
        <v>0</v>
      </c>
      <c r="H37" s="401">
        <v>328433</v>
      </c>
      <c r="I37" s="402">
        <f t="shared" si="2"/>
        <v>60.986379715338835</v>
      </c>
      <c r="J37" s="418">
        <f t="shared" si="3"/>
        <v>96.626929255247163</v>
      </c>
      <c r="K37" s="74"/>
    </row>
    <row r="38" spans="1:11" ht="24" customHeight="1">
      <c r="A38" s="324" t="s">
        <v>54</v>
      </c>
      <c r="B38" s="407">
        <f t="shared" si="7"/>
        <v>59982</v>
      </c>
      <c r="C38" s="408"/>
      <c r="D38" s="408">
        <v>59982</v>
      </c>
      <c r="E38" s="409">
        <f t="shared" si="1"/>
        <v>9.5619168469363185</v>
      </c>
      <c r="F38" s="408">
        <f t="shared" si="8"/>
        <v>57467</v>
      </c>
      <c r="G38" s="408"/>
      <c r="H38" s="408">
        <v>57467</v>
      </c>
      <c r="I38" s="410">
        <f t="shared" si="2"/>
        <v>10.670987029626671</v>
      </c>
      <c r="J38" s="419">
        <f t="shared" si="3"/>
        <v>95.807075455970121</v>
      </c>
      <c r="K38" s="74"/>
    </row>
    <row r="39" spans="1:11" ht="24" customHeight="1">
      <c r="A39" s="324" t="s">
        <v>55</v>
      </c>
      <c r="B39" s="407">
        <f t="shared" si="7"/>
        <v>0</v>
      </c>
      <c r="C39" s="408"/>
      <c r="D39" s="408"/>
      <c r="E39" s="409">
        <f t="shared" si="1"/>
        <v>0</v>
      </c>
      <c r="F39" s="408">
        <f t="shared" si="8"/>
        <v>41813</v>
      </c>
      <c r="G39" s="408"/>
      <c r="H39" s="408">
        <v>41813</v>
      </c>
      <c r="I39" s="410">
        <f t="shared" si="2"/>
        <v>7.7642121681970533</v>
      </c>
      <c r="J39" s="419">
        <v>0</v>
      </c>
      <c r="K39" s="74"/>
    </row>
    <row r="40" spans="1:11" ht="24" customHeight="1">
      <c r="A40" s="324" t="s">
        <v>56</v>
      </c>
      <c r="B40" s="407">
        <f t="shared" si="7"/>
        <v>111307</v>
      </c>
      <c r="C40" s="408"/>
      <c r="D40" s="408">
        <v>111307</v>
      </c>
      <c r="E40" s="409">
        <f t="shared" si="1"/>
        <v>17.743794446366255</v>
      </c>
      <c r="F40" s="408">
        <f t="shared" si="8"/>
        <v>108256</v>
      </c>
      <c r="G40" s="408"/>
      <c r="H40" s="408">
        <v>108256</v>
      </c>
      <c r="I40" s="410">
        <f t="shared" si="2"/>
        <v>20.101943234887241</v>
      </c>
      <c r="J40" s="419">
        <f t="shared" si="3"/>
        <v>97.25893250199897</v>
      </c>
      <c r="K40" s="74"/>
    </row>
    <row r="41" spans="1:11" ht="24" customHeight="1">
      <c r="A41" s="324" t="s">
        <v>57</v>
      </c>
      <c r="B41" s="407">
        <f t="shared" si="7"/>
        <v>115023</v>
      </c>
      <c r="C41" s="408"/>
      <c r="D41" s="408">
        <v>115023</v>
      </c>
      <c r="E41" s="409">
        <f t="shared" si="1"/>
        <v>18.336173543482314</v>
      </c>
      <c r="F41" s="408">
        <f t="shared" si="8"/>
        <v>113750</v>
      </c>
      <c r="G41" s="408"/>
      <c r="H41" s="408">
        <v>113750</v>
      </c>
      <c r="I41" s="410">
        <f t="shared" si="2"/>
        <v>21.122118339569386</v>
      </c>
      <c r="J41" s="419">
        <f t="shared" si="3"/>
        <v>98.893264825295816</v>
      </c>
      <c r="K41" s="74"/>
    </row>
    <row r="42" spans="1:11" ht="24" customHeight="1">
      <c r="A42" s="324" t="s">
        <v>58</v>
      </c>
      <c r="B42" s="407">
        <f t="shared" si="7"/>
        <v>4291</v>
      </c>
      <c r="C42" s="408"/>
      <c r="D42" s="408">
        <v>4291</v>
      </c>
      <c r="E42" s="409">
        <f t="shared" si="1"/>
        <v>0.68404163232642701</v>
      </c>
      <c r="F42" s="408">
        <f t="shared" si="8"/>
        <v>3975</v>
      </c>
      <c r="G42" s="408"/>
      <c r="H42" s="408">
        <v>3975</v>
      </c>
      <c r="I42" s="410">
        <f t="shared" si="2"/>
        <v>0.738113585932205</v>
      </c>
      <c r="J42" s="419">
        <f t="shared" si="3"/>
        <v>92.635749242600795</v>
      </c>
      <c r="K42" s="74"/>
    </row>
    <row r="43" spans="1:11" ht="24" customHeight="1">
      <c r="A43" s="324" t="s">
        <v>59</v>
      </c>
      <c r="B43" s="407">
        <f t="shared" si="7"/>
        <v>7008</v>
      </c>
      <c r="C43" s="408"/>
      <c r="D43" s="408">
        <v>7008</v>
      </c>
      <c r="E43" s="409">
        <f t="shared" si="1"/>
        <v>1.1171670378335121</v>
      </c>
      <c r="F43" s="408">
        <f t="shared" si="8"/>
        <v>3172</v>
      </c>
      <c r="G43" s="408"/>
      <c r="H43" s="408">
        <v>3172</v>
      </c>
      <c r="I43" s="410">
        <f t="shared" si="2"/>
        <v>0.58900535712627777</v>
      </c>
      <c r="J43" s="419">
        <f t="shared" si="3"/>
        <v>45.262557077625573</v>
      </c>
      <c r="K43" s="74"/>
    </row>
    <row r="44" spans="1:11" ht="24" customHeight="1">
      <c r="A44" s="324" t="s">
        <v>60</v>
      </c>
      <c r="B44" s="407">
        <f t="shared" si="7"/>
        <v>42287</v>
      </c>
      <c r="C44" s="408"/>
      <c r="D44" s="408">
        <v>42287</v>
      </c>
      <c r="E44" s="409">
        <f t="shared" si="1"/>
        <v>6.7411019590276444</v>
      </c>
      <c r="F44" s="408">
        <f t="shared" si="8"/>
        <v>0</v>
      </c>
      <c r="G44" s="408"/>
      <c r="H44" s="408">
        <v>0</v>
      </c>
      <c r="I44" s="410">
        <f t="shared" si="2"/>
        <v>0</v>
      </c>
      <c r="J44" s="419">
        <f t="shared" si="3"/>
        <v>0</v>
      </c>
      <c r="K44" s="73"/>
    </row>
    <row r="45" spans="1:11" ht="24" customHeight="1">
      <c r="A45" s="323" t="s">
        <v>61</v>
      </c>
      <c r="B45" s="399">
        <f>SUM(B46:B47)</f>
        <v>20490</v>
      </c>
      <c r="C45" s="401">
        <f>SUM(C46:C47)</f>
        <v>0</v>
      </c>
      <c r="D45" s="401">
        <v>20490</v>
      </c>
      <c r="E45" s="406">
        <f t="shared" si="1"/>
        <v>3.2663745155834283</v>
      </c>
      <c r="F45" s="401">
        <f t="shared" si="8"/>
        <v>16579</v>
      </c>
      <c r="G45" s="401">
        <f>SUM(G46:G47)</f>
        <v>0</v>
      </c>
      <c r="H45" s="401">
        <v>16579</v>
      </c>
      <c r="I45" s="402">
        <f t="shared" si="2"/>
        <v>3.0785371424327113</v>
      </c>
      <c r="J45" s="418">
        <f>F45/B45*100</f>
        <v>80.912640312347477</v>
      </c>
      <c r="K45" s="74"/>
    </row>
    <row r="46" spans="1:11" ht="24" customHeight="1">
      <c r="A46" s="324" t="s">
        <v>62</v>
      </c>
      <c r="B46" s="407">
        <f t="shared" ref="B46:B72" si="9">SUM(C46:D46)</f>
        <v>19646</v>
      </c>
      <c r="C46" s="408"/>
      <c r="D46" s="408">
        <v>19646</v>
      </c>
      <c r="E46" s="409">
        <f t="shared" si="1"/>
        <v>3.1318298552050767</v>
      </c>
      <c r="F46" s="408">
        <f t="shared" si="8"/>
        <v>15765</v>
      </c>
      <c r="G46" s="408"/>
      <c r="H46" s="408">
        <v>15765</v>
      </c>
      <c r="I46" s="410">
        <f t="shared" si="2"/>
        <v>2.9273863351499902</v>
      </c>
      <c r="J46" s="419">
        <f t="shared" ref="J46:J72" si="10">F46/B46*100</f>
        <v>80.245342563371679</v>
      </c>
      <c r="K46" s="74"/>
    </row>
    <row r="47" spans="1:11" ht="24" customHeight="1">
      <c r="A47" s="324" t="s">
        <v>63</v>
      </c>
      <c r="B47" s="407">
        <f t="shared" si="9"/>
        <v>844</v>
      </c>
      <c r="C47" s="408"/>
      <c r="D47" s="408">
        <v>844</v>
      </c>
      <c r="E47" s="409">
        <f t="shared" si="1"/>
        <v>0.13454466037835106</v>
      </c>
      <c r="F47" s="408">
        <f t="shared" si="8"/>
        <v>815</v>
      </c>
      <c r="G47" s="408"/>
      <c r="H47" s="408">
        <v>815</v>
      </c>
      <c r="I47" s="410">
        <f t="shared" si="2"/>
        <v>0.15133649623515649</v>
      </c>
      <c r="J47" s="419">
        <f t="shared" si="10"/>
        <v>96.563981042654021</v>
      </c>
      <c r="K47" s="73"/>
    </row>
    <row r="48" spans="1:11" ht="24" customHeight="1">
      <c r="A48" s="323" t="s">
        <v>64</v>
      </c>
      <c r="B48" s="399">
        <f>SUM(B49:B51)</f>
        <v>6514</v>
      </c>
      <c r="C48" s="401">
        <f>SUM(C49:C51)</f>
        <v>0</v>
      </c>
      <c r="D48" s="401">
        <v>6515</v>
      </c>
      <c r="E48" s="406">
        <f t="shared" si="1"/>
        <v>1.0384169641049512</v>
      </c>
      <c r="F48" s="401">
        <f>F49+F50</f>
        <v>4140</v>
      </c>
      <c r="G48" s="401">
        <f>SUM(G49:G51)</f>
        <v>0</v>
      </c>
      <c r="H48" s="401">
        <v>4140</v>
      </c>
      <c r="I48" s="402">
        <f t="shared" si="2"/>
        <v>0.76875226308410782</v>
      </c>
      <c r="J48" s="418">
        <f t="shared" si="10"/>
        <v>63.555419097328823</v>
      </c>
      <c r="K48" s="74"/>
    </row>
    <row r="49" spans="1:11" ht="24" customHeight="1">
      <c r="A49" s="324" t="s">
        <v>65</v>
      </c>
      <c r="B49" s="407">
        <f t="shared" si="9"/>
        <v>2684</v>
      </c>
      <c r="C49" s="408"/>
      <c r="D49" s="408">
        <v>2684</v>
      </c>
      <c r="E49" s="409">
        <f t="shared" si="1"/>
        <v>0.42786477305153348</v>
      </c>
      <c r="F49" s="408">
        <f t="shared" si="8"/>
        <v>1712</v>
      </c>
      <c r="G49" s="408"/>
      <c r="H49" s="408">
        <v>1712</v>
      </c>
      <c r="I49" s="410">
        <f t="shared" si="2"/>
        <v>0.31789948657004652</v>
      </c>
      <c r="J49" s="419">
        <f t="shared" si="10"/>
        <v>63.785394932935915</v>
      </c>
      <c r="K49" s="74"/>
    </row>
    <row r="50" spans="1:11" ht="24" customHeight="1">
      <c r="A50" s="324" t="s">
        <v>66</v>
      </c>
      <c r="B50" s="407">
        <f t="shared" si="9"/>
        <v>3830</v>
      </c>
      <c r="C50" s="408"/>
      <c r="D50" s="408">
        <v>3830</v>
      </c>
      <c r="E50" s="409">
        <f t="shared" si="1"/>
        <v>0.61055219105341774</v>
      </c>
      <c r="F50" s="408">
        <f t="shared" si="8"/>
        <v>2428</v>
      </c>
      <c r="G50" s="408"/>
      <c r="H50" s="408">
        <v>2428</v>
      </c>
      <c r="I50" s="410">
        <f t="shared" si="2"/>
        <v>0.4508527765140613</v>
      </c>
      <c r="J50" s="419">
        <f t="shared" si="10"/>
        <v>63.394255874673632</v>
      </c>
      <c r="K50" s="74"/>
    </row>
    <row r="51" spans="1:11" ht="24" customHeight="1">
      <c r="A51" s="324" t="s">
        <v>67</v>
      </c>
      <c r="B51" s="407">
        <f t="shared" si="9"/>
        <v>0</v>
      </c>
      <c r="C51" s="408"/>
      <c r="D51" s="408">
        <v>0</v>
      </c>
      <c r="E51" s="408">
        <v>0</v>
      </c>
      <c r="F51" s="408">
        <v>0</v>
      </c>
      <c r="G51" s="408"/>
      <c r="H51" s="408">
        <v>0</v>
      </c>
      <c r="I51" s="412">
        <f t="shared" si="2"/>
        <v>0</v>
      </c>
      <c r="J51" s="420">
        <f>G51/$F$12*100</f>
        <v>0</v>
      </c>
      <c r="K51" s="73"/>
    </row>
    <row r="52" spans="1:11" ht="24" customHeight="1">
      <c r="A52" s="323" t="s">
        <v>68</v>
      </c>
      <c r="B52" s="399">
        <f>SUM(B53:B58)</f>
        <v>10568</v>
      </c>
      <c r="C52" s="401">
        <f>SUM(C53:C58)</f>
        <v>0</v>
      </c>
      <c r="D52" s="401">
        <v>10568</v>
      </c>
      <c r="E52" s="406">
        <f t="shared" si="1"/>
        <v>1.6846776906142347</v>
      </c>
      <c r="F52" s="401">
        <f t="shared" si="8"/>
        <v>4280</v>
      </c>
      <c r="G52" s="401">
        <f>SUM(G53:G58)</f>
        <v>0</v>
      </c>
      <c r="H52" s="401">
        <v>4280</v>
      </c>
      <c r="I52" s="402">
        <f t="shared" si="2"/>
        <v>0.79474871642511624</v>
      </c>
      <c r="J52" s="418">
        <f t="shared" si="10"/>
        <v>40.499621498864499</v>
      </c>
      <c r="K52" s="74"/>
    </row>
    <row r="53" spans="1:11" ht="24" customHeight="1">
      <c r="A53" s="324" t="s">
        <v>69</v>
      </c>
      <c r="B53" s="407">
        <f t="shared" si="9"/>
        <v>0</v>
      </c>
      <c r="C53" s="408"/>
      <c r="D53" s="408">
        <v>0</v>
      </c>
      <c r="E53" s="409">
        <f t="shared" si="1"/>
        <v>0</v>
      </c>
      <c r="F53" s="408">
        <f t="shared" si="8"/>
        <v>0</v>
      </c>
      <c r="G53" s="408"/>
      <c r="H53" s="408">
        <v>0</v>
      </c>
      <c r="I53" s="410">
        <f t="shared" si="2"/>
        <v>0</v>
      </c>
      <c r="J53" s="419">
        <v>0</v>
      </c>
      <c r="K53" s="74"/>
    </row>
    <row r="54" spans="1:11" ht="24" customHeight="1">
      <c r="A54" s="324" t="s">
        <v>70</v>
      </c>
      <c r="B54" s="407">
        <f t="shared" si="9"/>
        <v>0</v>
      </c>
      <c r="C54" s="408"/>
      <c r="D54" s="408">
        <v>0</v>
      </c>
      <c r="E54" s="409">
        <f t="shared" si="1"/>
        <v>0</v>
      </c>
      <c r="F54" s="408">
        <f t="shared" si="8"/>
        <v>0</v>
      </c>
      <c r="G54" s="408"/>
      <c r="H54" s="408">
        <v>0</v>
      </c>
      <c r="I54" s="410">
        <f t="shared" si="2"/>
        <v>0</v>
      </c>
      <c r="J54" s="419">
        <v>0</v>
      </c>
      <c r="K54" s="74"/>
    </row>
    <row r="55" spans="1:11" ht="24" customHeight="1">
      <c r="A55" s="324" t="s">
        <v>71</v>
      </c>
      <c r="B55" s="407">
        <f t="shared" si="9"/>
        <v>0</v>
      </c>
      <c r="C55" s="408"/>
      <c r="D55" s="408">
        <v>0</v>
      </c>
      <c r="E55" s="409">
        <f t="shared" si="1"/>
        <v>0</v>
      </c>
      <c r="F55" s="408">
        <f t="shared" si="8"/>
        <v>0</v>
      </c>
      <c r="G55" s="408"/>
      <c r="H55" s="408">
        <v>0</v>
      </c>
      <c r="I55" s="410">
        <f t="shared" si="2"/>
        <v>0</v>
      </c>
      <c r="J55" s="419">
        <v>0</v>
      </c>
      <c r="K55" s="74"/>
    </row>
    <row r="56" spans="1:11" ht="24" customHeight="1">
      <c r="A56" s="324" t="s">
        <v>72</v>
      </c>
      <c r="B56" s="407">
        <f t="shared" si="9"/>
        <v>0</v>
      </c>
      <c r="C56" s="408"/>
      <c r="D56" s="408">
        <v>0</v>
      </c>
      <c r="E56" s="409">
        <f t="shared" si="1"/>
        <v>0</v>
      </c>
      <c r="F56" s="408">
        <f t="shared" si="8"/>
        <v>0</v>
      </c>
      <c r="G56" s="408"/>
      <c r="H56" s="408">
        <v>0</v>
      </c>
      <c r="I56" s="410">
        <f t="shared" si="2"/>
        <v>0</v>
      </c>
      <c r="J56" s="419">
        <v>0</v>
      </c>
      <c r="K56" s="74"/>
    </row>
    <row r="57" spans="1:11" ht="24" customHeight="1">
      <c r="A57" s="324" t="s">
        <v>73</v>
      </c>
      <c r="B57" s="407">
        <f t="shared" si="9"/>
        <v>0</v>
      </c>
      <c r="C57" s="408"/>
      <c r="D57" s="408">
        <v>0</v>
      </c>
      <c r="E57" s="409">
        <f t="shared" si="1"/>
        <v>0</v>
      </c>
      <c r="F57" s="408">
        <f t="shared" si="8"/>
        <v>0</v>
      </c>
      <c r="G57" s="408"/>
      <c r="H57" s="408">
        <v>0</v>
      </c>
      <c r="I57" s="410">
        <f t="shared" si="2"/>
        <v>0</v>
      </c>
      <c r="J57" s="419">
        <v>0</v>
      </c>
      <c r="K57" s="74"/>
    </row>
    <row r="58" spans="1:11" ht="24" customHeight="1">
      <c r="A58" s="324" t="s">
        <v>74</v>
      </c>
      <c r="B58" s="407">
        <f t="shared" si="9"/>
        <v>10568</v>
      </c>
      <c r="C58" s="408"/>
      <c r="D58" s="408">
        <v>10568</v>
      </c>
      <c r="E58" s="409">
        <f t="shared" si="1"/>
        <v>1.6846776906142347</v>
      </c>
      <c r="F58" s="408">
        <f t="shared" si="8"/>
        <v>4280</v>
      </c>
      <c r="G58" s="408"/>
      <c r="H58" s="408">
        <v>4280</v>
      </c>
      <c r="I58" s="410">
        <f t="shared" si="2"/>
        <v>0.79474871642511624</v>
      </c>
      <c r="J58" s="419">
        <f t="shared" si="10"/>
        <v>40.499621498864499</v>
      </c>
      <c r="K58" s="73"/>
    </row>
    <row r="59" spans="1:11" ht="24" customHeight="1">
      <c r="A59" s="323" t="s">
        <v>75</v>
      </c>
      <c r="B59" s="399">
        <f>SUM(B60:B62)</f>
        <v>24410</v>
      </c>
      <c r="C59" s="401">
        <f>SUM(C60:C62)</f>
        <v>0</v>
      </c>
      <c r="D59" s="401">
        <v>24410</v>
      </c>
      <c r="E59" s="406">
        <f t="shared" si="1"/>
        <v>3.8912738860610774</v>
      </c>
      <c r="F59" s="401">
        <f t="shared" si="8"/>
        <v>13724</v>
      </c>
      <c r="G59" s="401">
        <f>SUM(G60:G62)</f>
        <v>0</v>
      </c>
      <c r="H59" s="401">
        <v>13724</v>
      </c>
      <c r="I59" s="402">
        <f t="shared" si="2"/>
        <v>2.5483951832285738</v>
      </c>
      <c r="J59" s="418">
        <f t="shared" si="10"/>
        <v>56.222859483818112</v>
      </c>
      <c r="K59" s="74"/>
    </row>
    <row r="60" spans="1:11" ht="24" customHeight="1">
      <c r="A60" s="324" t="s">
        <v>76</v>
      </c>
      <c r="B60" s="407">
        <f t="shared" si="9"/>
        <v>22819</v>
      </c>
      <c r="C60" s="408"/>
      <c r="D60" s="408">
        <v>22819</v>
      </c>
      <c r="E60" s="409">
        <f t="shared" si="1"/>
        <v>3.6376476364616028</v>
      </c>
      <c r="F60" s="408">
        <f t="shared" si="8"/>
        <v>12229</v>
      </c>
      <c r="G60" s="408"/>
      <c r="H60" s="408">
        <v>12229</v>
      </c>
      <c r="I60" s="410">
        <f t="shared" si="2"/>
        <v>2.2707901993370907</v>
      </c>
      <c r="J60" s="419">
        <f t="shared" si="10"/>
        <v>53.591305491038163</v>
      </c>
      <c r="K60" s="74"/>
    </row>
    <row r="61" spans="1:11" ht="24" customHeight="1">
      <c r="A61" s="324" t="s">
        <v>77</v>
      </c>
      <c r="B61" s="407">
        <f t="shared" si="9"/>
        <v>0</v>
      </c>
      <c r="C61" s="408"/>
      <c r="D61" s="408">
        <v>0</v>
      </c>
      <c r="E61" s="409">
        <f t="shared" si="1"/>
        <v>0</v>
      </c>
      <c r="F61" s="408">
        <f t="shared" si="8"/>
        <v>0</v>
      </c>
      <c r="G61" s="408"/>
      <c r="H61" s="408">
        <v>0</v>
      </c>
      <c r="I61" s="410">
        <f t="shared" si="2"/>
        <v>0</v>
      </c>
      <c r="J61" s="419">
        <v>0</v>
      </c>
      <c r="K61" s="74"/>
    </row>
    <row r="62" spans="1:11" ht="24" customHeight="1">
      <c r="A62" s="324" t="s">
        <v>78</v>
      </c>
      <c r="B62" s="407">
        <f t="shared" si="9"/>
        <v>1591</v>
      </c>
      <c r="C62" s="408"/>
      <c r="D62" s="408">
        <v>1591</v>
      </c>
      <c r="E62" s="409">
        <f t="shared" si="1"/>
        <v>0.25362624959947455</v>
      </c>
      <c r="F62" s="408">
        <f t="shared" si="8"/>
        <v>1494</v>
      </c>
      <c r="G62" s="408"/>
      <c r="H62" s="408">
        <v>1494</v>
      </c>
      <c r="I62" s="410">
        <f t="shared" si="2"/>
        <v>0.2774192949390476</v>
      </c>
      <c r="J62" s="419">
        <f t="shared" si="10"/>
        <v>93.903205531112505</v>
      </c>
      <c r="K62" s="73"/>
    </row>
    <row r="63" spans="1:11" ht="24" customHeight="1">
      <c r="A63" s="323" t="s">
        <v>79</v>
      </c>
      <c r="B63" s="399">
        <f>SUM(B64:B66)</f>
        <v>38533</v>
      </c>
      <c r="C63" s="401">
        <f>SUM(C64:C66)</f>
        <v>0</v>
      </c>
      <c r="D63" s="401">
        <v>38533</v>
      </c>
      <c r="E63" s="406">
        <f t="shared" si="1"/>
        <v>6.1426651639324659</v>
      </c>
      <c r="F63" s="401">
        <f t="shared" si="8"/>
        <v>20060</v>
      </c>
      <c r="G63" s="401">
        <f>SUM(G64:G66)</f>
        <v>0</v>
      </c>
      <c r="H63" s="401">
        <v>20060</v>
      </c>
      <c r="I63" s="402">
        <f t="shared" si="2"/>
        <v>3.7249203858616431</v>
      </c>
      <c r="J63" s="418">
        <f t="shared" si="10"/>
        <v>52.059273869151113</v>
      </c>
      <c r="K63" s="74"/>
    </row>
    <row r="64" spans="1:11" ht="24" customHeight="1">
      <c r="A64" s="324" t="s">
        <v>80</v>
      </c>
      <c r="B64" s="407">
        <f t="shared" si="9"/>
        <v>9052</v>
      </c>
      <c r="C64" s="408"/>
      <c r="D64" s="408">
        <v>9052</v>
      </c>
      <c r="E64" s="409">
        <f t="shared" si="1"/>
        <v>1.4430074238682864</v>
      </c>
      <c r="F64" s="408">
        <f t="shared" si="8"/>
        <v>4010</v>
      </c>
      <c r="G64" s="408"/>
      <c r="H64" s="408">
        <v>4010</v>
      </c>
      <c r="I64" s="410">
        <f t="shared" si="2"/>
        <v>0.7446126992674571</v>
      </c>
      <c r="J64" s="419">
        <f t="shared" si="10"/>
        <v>44.299602297834731</v>
      </c>
      <c r="K64" s="74"/>
    </row>
    <row r="65" spans="1:11" ht="24" customHeight="1">
      <c r="A65" s="324" t="s">
        <v>81</v>
      </c>
      <c r="B65" s="407">
        <f t="shared" si="9"/>
        <v>29481</v>
      </c>
      <c r="C65" s="408"/>
      <c r="D65" s="408">
        <v>29481</v>
      </c>
      <c r="E65" s="409">
        <f t="shared" si="1"/>
        <v>4.6996577400641799</v>
      </c>
      <c r="F65" s="408">
        <f t="shared" si="8"/>
        <v>16051</v>
      </c>
      <c r="G65" s="408"/>
      <c r="H65" s="408">
        <v>16051</v>
      </c>
      <c r="I65" s="410">
        <f t="shared" si="2"/>
        <v>2.9804933755466219</v>
      </c>
      <c r="J65" s="419">
        <f t="shared" si="10"/>
        <v>54.445235914656898</v>
      </c>
      <c r="K65" s="74"/>
    </row>
    <row r="66" spans="1:11" ht="24" customHeight="1">
      <c r="A66" s="324" t="s">
        <v>82</v>
      </c>
      <c r="B66" s="407">
        <f t="shared" si="9"/>
        <v>0</v>
      </c>
      <c r="C66" s="408"/>
      <c r="D66" s="408">
        <v>0</v>
      </c>
      <c r="E66" s="409">
        <f t="shared" si="1"/>
        <v>0</v>
      </c>
      <c r="F66" s="408">
        <f t="shared" si="8"/>
        <v>0</v>
      </c>
      <c r="G66" s="408"/>
      <c r="H66" s="408">
        <v>0</v>
      </c>
      <c r="I66" s="410">
        <f t="shared" si="2"/>
        <v>0</v>
      </c>
      <c r="J66" s="419">
        <v>0</v>
      </c>
      <c r="K66" s="74"/>
    </row>
    <row r="67" spans="1:11" ht="24" customHeight="1">
      <c r="A67" s="323" t="s">
        <v>83</v>
      </c>
      <c r="B67" s="399">
        <f>SUM(B68)</f>
        <v>0</v>
      </c>
      <c r="C67" s="401">
        <f>SUM(C68)</f>
        <v>0</v>
      </c>
      <c r="D67" s="401">
        <v>0</v>
      </c>
      <c r="E67" s="406">
        <f t="shared" si="1"/>
        <v>0</v>
      </c>
      <c r="F67" s="401">
        <f>SUM(G67:H67)</f>
        <v>0</v>
      </c>
      <c r="G67" s="401">
        <f>SUM(G68)</f>
        <v>0</v>
      </c>
      <c r="H67" s="401">
        <v>0</v>
      </c>
      <c r="I67" s="402">
        <f t="shared" si="2"/>
        <v>0</v>
      </c>
      <c r="J67" s="418">
        <v>0</v>
      </c>
      <c r="K67" s="74"/>
    </row>
    <row r="68" spans="1:11" ht="24" customHeight="1">
      <c r="A68" s="324" t="s">
        <v>84</v>
      </c>
      <c r="B68" s="407">
        <f>SUM(C68:D68)</f>
        <v>0</v>
      </c>
      <c r="C68" s="408"/>
      <c r="D68" s="408">
        <v>0</v>
      </c>
      <c r="E68" s="409">
        <f t="shared" si="1"/>
        <v>0</v>
      </c>
      <c r="F68" s="408">
        <f>SUM(G68:H68)</f>
        <v>0</v>
      </c>
      <c r="G68" s="408"/>
      <c r="H68" s="408">
        <v>0</v>
      </c>
      <c r="I68" s="410">
        <f t="shared" si="2"/>
        <v>0</v>
      </c>
      <c r="J68" s="419">
        <v>0</v>
      </c>
      <c r="K68" s="73"/>
    </row>
    <row r="69" spans="1:11" ht="24" customHeight="1">
      <c r="A69" s="323" t="s">
        <v>85</v>
      </c>
      <c r="B69" s="399">
        <f>SUM(B70)</f>
        <v>20853</v>
      </c>
      <c r="C69" s="401">
        <f>SUM(C70)</f>
        <v>0</v>
      </c>
      <c r="D69" s="401">
        <v>20853</v>
      </c>
      <c r="E69" s="406">
        <f t="shared" si="1"/>
        <v>3.3242414725944962</v>
      </c>
      <c r="F69" s="401">
        <f>SUM(G69:H69)</f>
        <v>0</v>
      </c>
      <c r="G69" s="401">
        <f>SUM(G70)</f>
        <v>0</v>
      </c>
      <c r="H69" s="401">
        <v>0</v>
      </c>
      <c r="I69" s="413">
        <f t="shared" si="2"/>
        <v>0</v>
      </c>
      <c r="J69" s="418">
        <f t="shared" si="10"/>
        <v>0</v>
      </c>
      <c r="K69" s="74"/>
    </row>
    <row r="70" spans="1:11" ht="24" customHeight="1">
      <c r="A70" s="324" t="s">
        <v>86</v>
      </c>
      <c r="B70" s="407">
        <f t="shared" si="9"/>
        <v>20853</v>
      </c>
      <c r="C70" s="408"/>
      <c r="D70" s="408">
        <v>20853</v>
      </c>
      <c r="E70" s="409">
        <f t="shared" si="1"/>
        <v>3.3242414725944962</v>
      </c>
      <c r="F70" s="408">
        <f>SUM(G70:H70)</f>
        <v>0</v>
      </c>
      <c r="G70" s="408"/>
      <c r="H70" s="408">
        <v>0</v>
      </c>
      <c r="I70" s="412">
        <f t="shared" si="2"/>
        <v>0</v>
      </c>
      <c r="J70" s="419">
        <f t="shared" si="10"/>
        <v>0</v>
      </c>
      <c r="K70" s="73"/>
    </row>
    <row r="71" spans="1:11" ht="24" customHeight="1">
      <c r="A71" s="323" t="s">
        <v>87</v>
      </c>
      <c r="B71" s="399">
        <f>SUM(B72)</f>
        <v>88489</v>
      </c>
      <c r="C71" s="401">
        <f>SUM(C72)</f>
        <v>0</v>
      </c>
      <c r="D71" s="401">
        <v>88489</v>
      </c>
      <c r="E71" s="406">
        <f t="shared" si="1"/>
        <v>14.106306223009369</v>
      </c>
      <c r="F71" s="401">
        <f t="shared" si="8"/>
        <v>85730</v>
      </c>
      <c r="G71" s="401">
        <f>SUM(G72)</f>
        <v>0</v>
      </c>
      <c r="H71" s="401">
        <v>85730</v>
      </c>
      <c r="I71" s="402">
        <f t="shared" si="2"/>
        <v>15.919113892318975</v>
      </c>
      <c r="J71" s="418">
        <f t="shared" si="10"/>
        <v>96.882098339906648</v>
      </c>
      <c r="K71" s="73"/>
    </row>
    <row r="72" spans="1:11" ht="24" customHeight="1">
      <c r="A72" s="325" t="s">
        <v>88</v>
      </c>
      <c r="B72" s="414">
        <f t="shared" si="9"/>
        <v>88489</v>
      </c>
      <c r="C72" s="415"/>
      <c r="D72" s="415">
        <v>88489</v>
      </c>
      <c r="E72" s="416">
        <f t="shared" si="1"/>
        <v>14.106306223009369</v>
      </c>
      <c r="F72" s="415">
        <f t="shared" si="8"/>
        <v>0</v>
      </c>
      <c r="G72" s="415"/>
      <c r="H72" s="415">
        <v>0</v>
      </c>
      <c r="I72" s="417">
        <f t="shared" si="2"/>
        <v>0</v>
      </c>
      <c r="J72" s="421">
        <f t="shared" si="10"/>
        <v>0</v>
      </c>
      <c r="K72" s="74"/>
    </row>
    <row r="73" spans="1:11" ht="18" customHeight="1" thickBot="1">
      <c r="A73" s="326" t="s">
        <v>284</v>
      </c>
      <c r="B73" s="422"/>
      <c r="C73" s="423"/>
      <c r="D73" s="423"/>
      <c r="E73" s="424"/>
      <c r="F73" s="423"/>
      <c r="G73" s="423"/>
      <c r="H73" s="423"/>
      <c r="I73" s="425"/>
      <c r="J73" s="426"/>
      <c r="K73" s="62"/>
    </row>
    <row r="74" spans="1:11">
      <c r="A74" s="75"/>
      <c r="B74" s="62"/>
      <c r="C74" s="62"/>
      <c r="D74" s="62"/>
      <c r="E74" s="76"/>
      <c r="F74" s="62"/>
      <c r="G74" s="62"/>
      <c r="H74" s="62"/>
      <c r="I74" s="77"/>
      <c r="J74" s="62"/>
      <c r="K74" s="62"/>
    </row>
    <row r="75" spans="1:11">
      <c r="A75" s="75"/>
      <c r="B75" s="62"/>
      <c r="C75" s="62"/>
      <c r="D75" s="62"/>
      <c r="E75" s="76"/>
      <c r="F75" s="62"/>
      <c r="G75" s="62"/>
      <c r="H75" s="62"/>
      <c r="I75" s="77"/>
      <c r="J75" s="62"/>
      <c r="K75" s="62"/>
    </row>
  </sheetData>
  <mergeCells count="8">
    <mergeCell ref="A4:A6"/>
    <mergeCell ref="B4:E4"/>
    <mergeCell ref="F4:I4"/>
    <mergeCell ref="J4:J6"/>
    <mergeCell ref="B5:D5"/>
    <mergeCell ref="E5:E6"/>
    <mergeCell ref="F5:H5"/>
    <mergeCell ref="I5:I6"/>
  </mergeCells>
  <phoneticPr fontId="1" type="noConversion"/>
  <pageMargins left="0.7" right="0.7" top="0.75" bottom="0.75" header="0.3" footer="0.3"/>
  <ignoredErrors>
    <ignoredError sqref="I17" evalError="1"/>
    <ignoredError sqref="F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목차</vt:lpstr>
      <vt:lpstr>ⅩⅣ-1. 지방세 부담</vt:lpstr>
      <vt:lpstr>ⅩⅣ-2. 지방세 징수</vt:lpstr>
      <vt:lpstr>ⅩⅣ-3. 예산결산 총괄</vt:lpstr>
      <vt:lpstr>ⅩⅣ-4. 일반회계 세입예산 개요</vt:lpstr>
      <vt:lpstr>ⅩⅣ-5. 일반회계 세입결산</vt:lpstr>
      <vt:lpstr>ⅩⅣ-5-1.일반회계 세입결산</vt:lpstr>
      <vt:lpstr>ⅩⅣ-6. 일반회계 세출예산 개요</vt:lpstr>
      <vt:lpstr>ⅩⅣ-7. 일반회계 세출결산</vt:lpstr>
      <vt:lpstr>ⅩⅣ-7-1. 시군구별 일반회계 세출결산</vt:lpstr>
      <vt:lpstr>ⅩⅣ-8. 특별회계 예산개요</vt:lpstr>
      <vt:lpstr>ⅩⅣ-9. 특별회계 세입세출예산개요</vt:lpstr>
      <vt:lpstr>ⅩⅣ-10. 특별회계 예산결산</vt:lpstr>
      <vt:lpstr>ⅩⅣ-11. 지방재정자립지표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통계1</dc:creator>
  <cp:lastModifiedBy>user</cp:lastModifiedBy>
  <cp:lastPrinted>2020-04-03T00:14:25Z</cp:lastPrinted>
  <dcterms:created xsi:type="dcterms:W3CDTF">2018-10-18T04:26:06Z</dcterms:created>
  <dcterms:modified xsi:type="dcterms:W3CDTF">2020-06-23T06:45:49Z</dcterms:modified>
</cp:coreProperties>
</file>