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박대병\Desktop\통계연보2018\"/>
    </mc:Choice>
  </mc:AlternateContent>
  <bookViews>
    <workbookView xWindow="0" yWindow="0" windowWidth="19200" windowHeight="10755"/>
  </bookViews>
  <sheets>
    <sheet name="1.유통업체 현황" sheetId="3" r:id="rId1"/>
    <sheet name="2.금융기관" sheetId="4" r:id="rId2"/>
    <sheet name="3.새마을금고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5" l="1"/>
  <c r="E12" i="5"/>
  <c r="D12" i="5"/>
  <c r="C12" i="5"/>
  <c r="B12" i="5"/>
  <c r="F11" i="5"/>
  <c r="E11" i="5"/>
  <c r="D11" i="5"/>
  <c r="C11" i="5"/>
  <c r="B11" i="5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AE12" i="4"/>
  <c r="AD12" i="4"/>
  <c r="AC12" i="4"/>
  <c r="AB12" i="4"/>
  <c r="AA12" i="4"/>
  <c r="Y12" i="4"/>
  <c r="X12" i="4"/>
  <c r="W12" i="4"/>
  <c r="V12" i="4"/>
  <c r="U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B10" i="4"/>
  <c r="S38" i="3"/>
  <c r="R38" i="3"/>
  <c r="Q38" i="3"/>
  <c r="D38" i="3"/>
  <c r="C38" i="3"/>
  <c r="B38" i="3"/>
  <c r="S37" i="3"/>
  <c r="R37" i="3"/>
  <c r="Q37" i="3"/>
  <c r="D37" i="3"/>
  <c r="C37" i="3"/>
  <c r="B37" i="3"/>
  <c r="S36" i="3"/>
  <c r="R36" i="3"/>
  <c r="Q36" i="3"/>
  <c r="D36" i="3"/>
  <c r="C36" i="3"/>
  <c r="B36" i="3"/>
  <c r="S35" i="3"/>
  <c r="R35" i="3"/>
  <c r="Q35" i="3"/>
  <c r="D35" i="3"/>
  <c r="C35" i="3"/>
  <c r="B35" i="3"/>
  <c r="S34" i="3"/>
  <c r="R34" i="3"/>
  <c r="Q34" i="3"/>
  <c r="D34" i="3"/>
  <c r="C34" i="3"/>
  <c r="B34" i="3"/>
  <c r="S33" i="3"/>
  <c r="R33" i="3"/>
  <c r="Q33" i="3"/>
  <c r="D33" i="3"/>
  <c r="C33" i="3"/>
  <c r="B33" i="3"/>
  <c r="S32" i="3"/>
  <c r="R32" i="3"/>
  <c r="Q32" i="3"/>
  <c r="D32" i="3"/>
  <c r="C32" i="3"/>
  <c r="B32" i="3"/>
  <c r="S31" i="3"/>
  <c r="R31" i="3"/>
  <c r="Q31" i="3"/>
  <c r="D31" i="3"/>
  <c r="C31" i="3"/>
  <c r="B31" i="3"/>
  <c r="S30" i="3"/>
  <c r="R30" i="3"/>
  <c r="Q30" i="3"/>
  <c r="D30" i="3"/>
  <c r="C30" i="3"/>
  <c r="B30" i="3"/>
  <c r="S29" i="3"/>
  <c r="R29" i="3"/>
  <c r="Q29" i="3"/>
  <c r="D29" i="3"/>
  <c r="C29" i="3"/>
  <c r="B29" i="3"/>
  <c r="S28" i="3"/>
  <c r="R28" i="3"/>
  <c r="Q28" i="3"/>
  <c r="D28" i="3"/>
  <c r="C28" i="3"/>
  <c r="B28" i="3"/>
  <c r="S27" i="3"/>
  <c r="R27" i="3"/>
  <c r="Q27" i="3"/>
  <c r="D27" i="3"/>
  <c r="C27" i="3"/>
  <c r="B27" i="3"/>
  <c r="S26" i="3"/>
  <c r="R26" i="3"/>
  <c r="Q26" i="3"/>
  <c r="D26" i="3"/>
  <c r="C26" i="3"/>
  <c r="B26" i="3"/>
  <c r="S25" i="3"/>
  <c r="R25" i="3"/>
  <c r="Q25" i="3"/>
  <c r="D25" i="3"/>
  <c r="C25" i="3"/>
  <c r="B25" i="3"/>
  <c r="S24" i="3"/>
  <c r="R24" i="3"/>
  <c r="Q24" i="3"/>
  <c r="D24" i="3"/>
  <c r="C24" i="3"/>
  <c r="B24" i="3"/>
  <c r="S23" i="3"/>
  <c r="R23" i="3"/>
  <c r="Q23" i="3"/>
  <c r="D23" i="3"/>
  <c r="C23" i="3"/>
  <c r="B23" i="3"/>
  <c r="S22" i="3"/>
  <c r="R22" i="3"/>
  <c r="Q22" i="3"/>
  <c r="D22" i="3"/>
  <c r="C22" i="3"/>
  <c r="B22" i="3"/>
  <c r="S21" i="3"/>
  <c r="R21" i="3"/>
  <c r="Q21" i="3"/>
  <c r="D21" i="3"/>
  <c r="C21" i="3"/>
  <c r="B21" i="3"/>
  <c r="S20" i="3"/>
  <c r="R20" i="3"/>
  <c r="Q20" i="3"/>
  <c r="D20" i="3"/>
  <c r="C20" i="3"/>
  <c r="B20" i="3"/>
  <c r="S19" i="3"/>
  <c r="R19" i="3"/>
  <c r="Q19" i="3"/>
  <c r="D19" i="3"/>
  <c r="C19" i="3"/>
  <c r="B19" i="3"/>
  <c r="S18" i="3"/>
  <c r="R18" i="3"/>
  <c r="Q18" i="3"/>
  <c r="D18" i="3"/>
  <c r="C18" i="3"/>
  <c r="B18" i="3"/>
  <c r="S17" i="3"/>
  <c r="R17" i="3"/>
  <c r="Q17" i="3"/>
  <c r="D17" i="3"/>
  <c r="C17" i="3"/>
  <c r="B17" i="3"/>
  <c r="S16" i="3"/>
  <c r="R16" i="3"/>
  <c r="D16" i="3"/>
  <c r="C16" i="3"/>
  <c r="B16" i="3"/>
  <c r="AB15" i="3"/>
  <c r="AA15" i="3"/>
  <c r="Z15" i="3"/>
  <c r="Y15" i="3"/>
  <c r="X15" i="3"/>
  <c r="W15" i="3"/>
  <c r="V15" i="3"/>
  <c r="U15" i="3"/>
  <c r="T15" i="3"/>
  <c r="S15" i="3"/>
  <c r="Q15" i="3"/>
  <c r="P15" i="3"/>
  <c r="O15" i="3"/>
  <c r="N15" i="3"/>
  <c r="M15" i="3"/>
  <c r="L15" i="3"/>
  <c r="K15" i="3"/>
  <c r="J15" i="3"/>
  <c r="I15" i="3"/>
  <c r="H15" i="3"/>
  <c r="G15" i="3"/>
  <c r="D15" i="3" s="1"/>
  <c r="F15" i="3"/>
  <c r="E15" i="3"/>
  <c r="S14" i="3"/>
  <c r="C15" i="3" l="1"/>
  <c r="R15" i="3"/>
  <c r="B15" i="3"/>
  <c r="B12" i="4"/>
</calcChain>
</file>

<file path=xl/comments1.xml><?xml version="1.0" encoding="utf-8"?>
<comments xmlns="http://schemas.openxmlformats.org/spreadsheetml/2006/main">
  <authors>
    <author>SEC</author>
  </authors>
  <commentList>
    <comment ref="B20" authorId="0" shapeId="0">
      <text>
        <r>
          <rPr>
            <b/>
            <sz val="9"/>
            <color indexed="81"/>
            <rFont val="굴림"/>
            <family val="3"/>
            <charset val="129"/>
          </rPr>
          <t>SEC: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<sst xmlns="http://schemas.openxmlformats.org/spreadsheetml/2006/main" count="240" uniqueCount="111">
  <si>
    <t xml:space="preserve"> Ⅸ. 유통·금융·보험 및 기타 서비스</t>
    <phoneticPr fontId="4" type="noConversion"/>
  </si>
  <si>
    <t xml:space="preserve">  １. 유통업체 현황</t>
    <phoneticPr fontId="4" type="noConversion"/>
  </si>
  <si>
    <t>단위:개소, ㎡</t>
    <phoneticPr fontId="4" type="noConversion"/>
  </si>
  <si>
    <t xml:space="preserve"> </t>
  </si>
  <si>
    <t>연  별</t>
  </si>
  <si>
    <t xml:space="preserve">  합       계</t>
  </si>
  <si>
    <t>대형마트(할인점)</t>
  </si>
  <si>
    <t>전  문  점</t>
  </si>
  <si>
    <t>백      화      점</t>
  </si>
  <si>
    <t>쇼   핑   센   터</t>
  </si>
  <si>
    <t>시  장</t>
  </si>
  <si>
    <r>
      <t>기타대규모 점포</t>
    </r>
    <r>
      <rPr>
        <vertAlign val="superscript"/>
        <sz val="10"/>
        <rFont val="바탕체"/>
        <family val="1"/>
        <charset val="129"/>
      </rPr>
      <t>2)</t>
    </r>
    <phoneticPr fontId="4" type="noConversion"/>
  </si>
  <si>
    <t>소     계</t>
  </si>
  <si>
    <t>전통시장</t>
  </si>
  <si>
    <r>
      <t>상점가</t>
    </r>
    <r>
      <rPr>
        <vertAlign val="superscript"/>
        <sz val="10"/>
        <rFont val="바탕체"/>
        <family val="1"/>
        <charset val="129"/>
      </rPr>
      <t>1)</t>
    </r>
    <phoneticPr fontId="4" type="noConversion"/>
  </si>
  <si>
    <t>개소</t>
  </si>
  <si>
    <t>면   적</t>
  </si>
  <si>
    <t>점포수</t>
  </si>
  <si>
    <t>판매
면적</t>
    <phoneticPr fontId="4" type="noConversion"/>
  </si>
  <si>
    <t xml:space="preserve">면 적 </t>
  </si>
  <si>
    <t>판매면적</t>
    <phoneticPr fontId="4" type="noConversion"/>
  </si>
  <si>
    <t>건  물
연면적</t>
  </si>
  <si>
    <t>2 0 1 2</t>
    <phoneticPr fontId="4" type="noConversion"/>
  </si>
  <si>
    <t>2 0 1 3</t>
  </si>
  <si>
    <t>2 0 1 4</t>
    <phoneticPr fontId="4" type="noConversion"/>
  </si>
  <si>
    <t>2 0 1 5</t>
    <phoneticPr fontId="4" type="noConversion"/>
  </si>
  <si>
    <t xml:space="preserve"> -</t>
  </si>
  <si>
    <t xml:space="preserve"> - </t>
  </si>
  <si>
    <t>2 0 1 6</t>
    <phoneticPr fontId="4" type="noConversion"/>
  </si>
  <si>
    <t>2 0 1 7</t>
    <phoneticPr fontId="4" type="noConversion"/>
  </si>
  <si>
    <t>고성동</t>
  </si>
  <si>
    <t>칠 성 동</t>
  </si>
  <si>
    <t>침산1동</t>
  </si>
  <si>
    <t>침산2동</t>
  </si>
  <si>
    <t>침산3동</t>
  </si>
  <si>
    <t>노원동</t>
  </si>
  <si>
    <t>산격1동</t>
  </si>
  <si>
    <t>산격2동</t>
  </si>
  <si>
    <t>산격3동</t>
  </si>
  <si>
    <t>산격4동</t>
  </si>
  <si>
    <t>복현1동</t>
  </si>
  <si>
    <t>복현2동</t>
  </si>
  <si>
    <t>대현동</t>
    <phoneticPr fontId="4" type="noConversion"/>
  </si>
  <si>
    <t>검단동</t>
  </si>
  <si>
    <t>무태조야동</t>
  </si>
  <si>
    <t>관문동</t>
  </si>
  <si>
    <t>태전1동</t>
  </si>
  <si>
    <t>태전2동</t>
  </si>
  <si>
    <t>구암동</t>
  </si>
  <si>
    <t>관음동</t>
  </si>
  <si>
    <t>읍내동</t>
  </si>
  <si>
    <t>동천동</t>
  </si>
  <si>
    <t>국우동</t>
  </si>
  <si>
    <t>자료:도시재생과</t>
    <phoneticPr fontId="4" type="noConversion"/>
  </si>
  <si>
    <t xml:space="preserve">  주:1)2013년 부터 전통시장에서 분리합계됨</t>
    <phoneticPr fontId="4" type="noConversion"/>
  </si>
  <si>
    <t xml:space="preserve">     2)'기타'는 농수산물센터, 도매시장 등임</t>
    <phoneticPr fontId="4" type="noConversion"/>
  </si>
  <si>
    <t xml:space="preserve">  2. 금융기관   </t>
    <phoneticPr fontId="4" type="noConversion"/>
  </si>
  <si>
    <t>단위:개소</t>
  </si>
  <si>
    <t>계</t>
  </si>
  <si>
    <t>한국은행</t>
  </si>
  <si>
    <t>시  중  은  행</t>
    <phoneticPr fontId="4" type="noConversion"/>
  </si>
  <si>
    <t>지 방 은 행</t>
    <phoneticPr fontId="4" type="noConversion"/>
  </si>
  <si>
    <t>특  수  은  행</t>
    <phoneticPr fontId="4" type="noConversion"/>
  </si>
  <si>
    <t>기    타</t>
    <phoneticPr fontId="4" type="noConversion"/>
  </si>
  <si>
    <t>국민은행</t>
    <phoneticPr fontId="4" type="noConversion"/>
  </si>
  <si>
    <t>신한은행</t>
    <phoneticPr fontId="4" type="noConversion"/>
  </si>
  <si>
    <t>씨티은행</t>
    <phoneticPr fontId="4" type="noConversion"/>
  </si>
  <si>
    <t>외한은행(하나은행통합)</t>
    <phoneticPr fontId="4" type="noConversion"/>
  </si>
  <si>
    <t>우리은행</t>
    <phoneticPr fontId="4" type="noConversion"/>
  </si>
  <si>
    <t>한국SC은행</t>
    <phoneticPr fontId="4" type="noConversion"/>
  </si>
  <si>
    <t>KEB하나은행</t>
    <phoneticPr fontId="4" type="noConversion"/>
  </si>
  <si>
    <t>대구은행</t>
    <phoneticPr fontId="4" type="noConversion"/>
  </si>
  <si>
    <t>부산은행</t>
    <phoneticPr fontId="4" type="noConversion"/>
  </si>
  <si>
    <t>경남은행</t>
    <phoneticPr fontId="4" type="noConversion"/>
  </si>
  <si>
    <t>기업은행</t>
    <phoneticPr fontId="4" type="noConversion"/>
  </si>
  <si>
    <t>NH농협은행</t>
    <phoneticPr fontId="4" type="noConversion"/>
  </si>
  <si>
    <t>수협중앙회</t>
    <phoneticPr fontId="4" type="noConversion"/>
  </si>
  <si>
    <t>한국산업은행</t>
    <phoneticPr fontId="4" type="noConversion"/>
  </si>
  <si>
    <t>수출입은행</t>
    <phoneticPr fontId="4" type="noConversion"/>
  </si>
  <si>
    <t>외국은행</t>
    <phoneticPr fontId="4" type="noConversion"/>
  </si>
  <si>
    <t>2 0 1 2</t>
  </si>
  <si>
    <t>(1)</t>
  </si>
  <si>
    <t>-</t>
  </si>
  <si>
    <t>(5)</t>
  </si>
  <si>
    <t>(3)</t>
  </si>
  <si>
    <t>2 0 1 4</t>
  </si>
  <si>
    <t>(1)</t>
    <phoneticPr fontId="4" type="noConversion"/>
  </si>
  <si>
    <t>(5)</t>
    <phoneticPr fontId="4" type="noConversion"/>
  </si>
  <si>
    <t>(3)</t>
    <phoneticPr fontId="4" type="noConversion"/>
  </si>
  <si>
    <t>(11)</t>
    <phoneticPr fontId="4" type="noConversion"/>
  </si>
  <si>
    <t>(8)</t>
    <phoneticPr fontId="4" type="noConversion"/>
  </si>
  <si>
    <t>(2)</t>
    <phoneticPr fontId="4" type="noConversion"/>
  </si>
  <si>
    <t>산격1동</t>
    <phoneticPr fontId="4" type="noConversion"/>
  </si>
  <si>
    <t>자료:금융감독원 대구지원</t>
    <phoneticPr fontId="4" type="noConversion"/>
  </si>
  <si>
    <t xml:space="preserve">  주:1. (   )내는 출장소 갯수임.  </t>
    <phoneticPr fontId="4" type="noConversion"/>
  </si>
  <si>
    <t xml:space="preserve">     2. 2001.12.31자로 한빛은행,평화은행 합병후 2002.5.20 우리은행으로 은행명칭 변경</t>
    <phoneticPr fontId="4" type="noConversion"/>
  </si>
  <si>
    <t xml:space="preserve">     3. 2001.11.1자로 국민은행,주택은행 합병후 국민은행으로 통칭</t>
    <phoneticPr fontId="4" type="noConversion"/>
  </si>
  <si>
    <t xml:space="preserve">     4. 2004.11.1자로 한미은행, 씨티은행 합병후 한국씨티은행으로 명칭변경</t>
    <phoneticPr fontId="4" type="noConversion"/>
  </si>
  <si>
    <t xml:space="preserve">     5. 2000.7.1자로 축협중앙회가 농협중앙회에 흡수</t>
    <phoneticPr fontId="4" type="noConversion"/>
  </si>
  <si>
    <t xml:space="preserve">  3.  새마을금고 </t>
    <phoneticPr fontId="4" type="noConversion"/>
  </si>
  <si>
    <t>단위:개, 백만원</t>
  </si>
  <si>
    <t>새   마   을   금   고</t>
  </si>
  <si>
    <t>금  고  수</t>
  </si>
  <si>
    <t>자  산  액</t>
  </si>
  <si>
    <t>예  금  액</t>
  </si>
  <si>
    <t>대  출  액</t>
  </si>
  <si>
    <t>회원수(명)</t>
  </si>
  <si>
    <t>자료: 총무과</t>
  </si>
  <si>
    <t>(1)</t>
    <phoneticPr fontId="3" type="noConversion"/>
  </si>
  <si>
    <t>(2)</t>
    <phoneticPr fontId="3" type="noConversion"/>
  </si>
  <si>
    <t>고성동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</si>
</sst>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-* #,##0.0_-;\-* #,##0.0_-;_-* &quot;-&quot;?_-;_-@_-"/>
    <numFmt numFmtId="177" formatCode="0_ "/>
    <numFmt numFmtId="178" formatCode="_-* #,##0.0_-;\-* #,##0.0_-;_-* &quot;-&quot;_-;_-@_-"/>
    <numFmt numFmtId="179" formatCode="_-* #,##0_-;\-* #,##0_-;_-* &quot;-&quot;?_-;_-@_-"/>
    <numFmt numFmtId="180" formatCode="#,##0_ "/>
    <numFmt numFmtId="181" formatCode="\(#,##0\)"/>
    <numFmt numFmtId="182" formatCode="\(0\)"/>
    <numFmt numFmtId="183" formatCode="#,##0;\-#,##0;&quot; &quot;"/>
    <numFmt numFmtId="184" formatCode="#,##0;\-#,##0;&quot;-&quot;"/>
    <numFmt numFmtId="185" formatCode="#,##0_);[Red]\(#,##0\)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바탕체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b/>
      <sz val="16"/>
      <name val="바탕체"/>
      <family val="1"/>
      <charset val="129"/>
    </font>
    <font>
      <b/>
      <sz val="12"/>
      <name val="바탕체"/>
      <family val="1"/>
      <charset val="129"/>
    </font>
    <font>
      <sz val="12"/>
      <name val="바탕체"/>
      <family val="1"/>
      <charset val="129"/>
    </font>
    <font>
      <sz val="10"/>
      <name val="바탕체"/>
      <family val="1"/>
      <charset val="129"/>
    </font>
    <font>
      <vertAlign val="superscript"/>
      <sz val="10"/>
      <name val="바탕체"/>
      <family val="1"/>
      <charset val="129"/>
    </font>
    <font>
      <sz val="11"/>
      <name val="돋움"/>
      <family val="3"/>
      <charset val="129"/>
    </font>
    <font>
      <sz val="11"/>
      <color theme="1"/>
      <name val="바탕체"/>
      <family val="1"/>
      <charset val="129"/>
    </font>
    <font>
      <sz val="11"/>
      <color indexed="10"/>
      <name val="바탕체"/>
      <family val="1"/>
      <charset val="129"/>
    </font>
    <font>
      <sz val="9"/>
      <name val="바탕체"/>
      <family val="1"/>
      <charset val="129"/>
    </font>
    <font>
      <b/>
      <sz val="10"/>
      <name val="바탕체"/>
      <family val="1"/>
      <charset val="129"/>
    </font>
    <font>
      <sz val="11"/>
      <color theme="1"/>
      <name val="맑은 고딕"/>
      <family val="3"/>
      <charset val="129"/>
      <scheme val="major"/>
    </font>
    <font>
      <sz val="11"/>
      <color indexed="8"/>
      <name val="바탕체"/>
      <family val="1"/>
      <charset val="129"/>
    </font>
    <font>
      <sz val="11"/>
      <color theme="1"/>
      <name val="돋움"/>
      <family val="3"/>
      <charset val="129"/>
    </font>
    <font>
      <b/>
      <sz val="9"/>
      <color indexed="81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1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1" fillId="0" borderId="0"/>
    <xf numFmtId="41" fontId="11" fillId="0" borderId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42" fontId="11" fillId="0" borderId="0" applyFont="0" applyFill="0" applyBorder="0" applyAlignment="0" applyProtection="0"/>
    <xf numFmtId="0" fontId="11" fillId="0" borderId="0"/>
    <xf numFmtId="42" fontId="11" fillId="0" borderId="0" applyFont="0" applyFill="0" applyBorder="0" applyAlignment="0" applyProtection="0"/>
  </cellStyleXfs>
  <cellXfs count="220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176" fontId="6" fillId="2" borderId="0" xfId="0" applyNumberFormat="1" applyFont="1" applyFill="1" applyAlignment="1">
      <alignment horizontal="left" vertical="center"/>
    </xf>
    <xf numFmtId="41" fontId="5" fillId="2" borderId="0" xfId="0" applyNumberFormat="1" applyFont="1" applyFill="1" applyAlignment="1">
      <alignment vertical="center"/>
    </xf>
    <xf numFmtId="176" fontId="5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horizontal="left" vertical="center"/>
    </xf>
    <xf numFmtId="41" fontId="8" fillId="2" borderId="0" xfId="0" applyNumberFormat="1" applyFont="1" applyFill="1" applyAlignment="1">
      <alignment horizontal="center" vertical="center"/>
    </xf>
    <xf numFmtId="176" fontId="8" fillId="2" borderId="0" xfId="0" applyNumberFormat="1" applyFont="1" applyFill="1" applyAlignment="1">
      <alignment horizontal="center" vertical="center"/>
    </xf>
    <xf numFmtId="176" fontId="9" fillId="2" borderId="0" xfId="0" applyNumberFormat="1" applyFont="1" applyFill="1" applyAlignment="1">
      <alignment horizontal="left" vertical="center"/>
    </xf>
    <xf numFmtId="41" fontId="9" fillId="2" borderId="0" xfId="0" applyNumberFormat="1" applyFont="1" applyFill="1" applyAlignment="1">
      <alignment vertical="center"/>
    </xf>
    <xf numFmtId="176" fontId="9" fillId="2" borderId="0" xfId="0" applyNumberFormat="1" applyFont="1" applyFill="1" applyAlignment="1">
      <alignment vertical="center"/>
    </xf>
    <xf numFmtId="41" fontId="9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3" borderId="13" xfId="0" applyNumberFormat="1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41" fontId="5" fillId="0" borderId="14" xfId="0" applyNumberFormat="1" applyFont="1" applyBorder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41" fontId="5" fillId="0" borderId="0" xfId="0" applyNumberFormat="1" applyFont="1" applyBorder="1" applyAlignment="1">
      <alignment vertical="center" shrinkToFit="1"/>
    </xf>
    <xf numFmtId="41" fontId="12" fillId="0" borderId="14" xfId="3" applyNumberFormat="1" applyFont="1" applyFill="1" applyBorder="1" applyAlignment="1">
      <alignment horizontal="center" vertical="center" shrinkToFit="1"/>
    </xf>
    <xf numFmtId="176" fontId="12" fillId="0" borderId="0" xfId="3" applyNumberFormat="1" applyFont="1" applyFill="1" applyBorder="1" applyAlignment="1">
      <alignment horizontal="center" vertical="center" shrinkToFit="1"/>
    </xf>
    <xf numFmtId="41" fontId="12" fillId="0" borderId="0" xfId="4" applyNumberFormat="1" applyFont="1" applyFill="1" applyBorder="1" applyAlignment="1">
      <alignment horizontal="center" vertical="center" shrinkToFit="1"/>
    </xf>
    <xf numFmtId="176" fontId="12" fillId="0" borderId="0" xfId="4" applyNumberFormat="1" applyFont="1" applyFill="1" applyBorder="1" applyAlignment="1">
      <alignment horizontal="right" vertical="center" shrinkToFit="1"/>
    </xf>
    <xf numFmtId="41" fontId="12" fillId="0" borderId="0" xfId="4" applyNumberFormat="1" applyFont="1" applyFill="1" applyBorder="1" applyAlignment="1">
      <alignment horizontal="right" vertical="center" shrinkToFit="1"/>
    </xf>
    <xf numFmtId="41" fontId="12" fillId="0" borderId="0" xfId="3" applyNumberFormat="1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41" fontId="5" fillId="0" borderId="8" xfId="3" applyNumberFormat="1" applyFont="1" applyFill="1" applyBorder="1" applyAlignment="1">
      <alignment horizontal="center" vertical="center" shrinkToFit="1"/>
    </xf>
    <xf numFmtId="176" fontId="5" fillId="0" borderId="9" xfId="3" applyNumberFormat="1" applyFont="1" applyFill="1" applyBorder="1" applyAlignment="1">
      <alignment horizontal="center" vertical="center" shrinkToFit="1"/>
    </xf>
    <xf numFmtId="41" fontId="5" fillId="0" borderId="9" xfId="4" applyNumberFormat="1" applyFont="1" applyFill="1" applyBorder="1" applyAlignment="1">
      <alignment horizontal="center" vertical="center" shrinkToFit="1"/>
    </xf>
    <xf numFmtId="176" fontId="5" fillId="0" borderId="9" xfId="4" applyNumberFormat="1" applyFont="1" applyFill="1" applyBorder="1" applyAlignment="1">
      <alignment horizontal="right" vertical="center" shrinkToFit="1"/>
    </xf>
    <xf numFmtId="41" fontId="5" fillId="0" borderId="9" xfId="4" applyNumberFormat="1" applyFont="1" applyFill="1" applyBorder="1" applyAlignment="1">
      <alignment horizontal="right" vertical="center" shrinkToFit="1"/>
    </xf>
    <xf numFmtId="41" fontId="5" fillId="0" borderId="9" xfId="3" applyNumberFormat="1" applyFont="1" applyFill="1" applyBorder="1" applyAlignment="1">
      <alignment horizontal="center" vertical="center" shrinkToFit="1"/>
    </xf>
    <xf numFmtId="180" fontId="5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42" fontId="5" fillId="2" borderId="0" xfId="2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42" fontId="9" fillId="2" borderId="0" xfId="2" applyFont="1" applyFill="1" applyAlignment="1">
      <alignment vertical="center"/>
    </xf>
    <xf numFmtId="181" fontId="9" fillId="5" borderId="4" xfId="6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/>
    </xf>
    <xf numFmtId="41" fontId="9" fillId="2" borderId="0" xfId="0" applyNumberFormat="1" applyFont="1" applyFill="1" applyBorder="1" applyAlignment="1">
      <alignment horizontal="center" vertical="center"/>
    </xf>
    <xf numFmtId="49" fontId="9" fillId="6" borderId="0" xfId="0" applyNumberFormat="1" applyFont="1" applyFill="1" applyBorder="1" applyAlignment="1">
      <alignment horizontal="center" vertical="center"/>
    </xf>
    <xf numFmtId="49" fontId="9" fillId="6" borderId="0" xfId="2" applyNumberFormat="1" applyFont="1" applyFill="1" applyBorder="1" applyAlignment="1">
      <alignment horizontal="center" vertical="center"/>
    </xf>
    <xf numFmtId="41" fontId="9" fillId="0" borderId="0" xfId="7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183" fontId="9" fillId="0" borderId="4" xfId="9" applyNumberFormat="1" applyFont="1" applyFill="1" applyBorder="1" applyAlignment="1">
      <alignment horizontal="right" vertical="center"/>
    </xf>
    <xf numFmtId="182" fontId="9" fillId="0" borderId="5" xfId="9" applyNumberFormat="1" applyFont="1" applyFill="1" applyBorder="1" applyAlignment="1">
      <alignment horizontal="right" vertical="center"/>
    </xf>
    <xf numFmtId="184" fontId="9" fillId="0" borderId="5" xfId="10" applyNumberFormat="1" applyFont="1" applyFill="1" applyBorder="1" applyAlignment="1">
      <alignment vertical="center"/>
    </xf>
    <xf numFmtId="41" fontId="9" fillId="0" borderId="5" xfId="10" applyNumberFormat="1" applyFont="1" applyFill="1" applyBorder="1" applyAlignment="1">
      <alignment horizontal="right" vertical="center"/>
    </xf>
    <xf numFmtId="41" fontId="9" fillId="0" borderId="5" xfId="10" applyNumberFormat="1" applyFont="1" applyFill="1" applyBorder="1" applyAlignment="1">
      <alignment vertical="center"/>
    </xf>
    <xf numFmtId="184" fontId="9" fillId="0" borderId="5" xfId="9" applyNumberFormat="1" applyFont="1" applyFill="1" applyBorder="1" applyAlignment="1">
      <alignment horizontal="right" vertical="center"/>
    </xf>
    <xf numFmtId="41" fontId="9" fillId="0" borderId="5" xfId="9" applyNumberFormat="1" applyFont="1" applyFill="1" applyBorder="1" applyAlignment="1">
      <alignment vertical="center"/>
    </xf>
    <xf numFmtId="41" fontId="9" fillId="0" borderId="5" xfId="9" applyNumberFormat="1" applyFont="1" applyFill="1" applyBorder="1" applyAlignment="1">
      <alignment horizontal="left" vertical="center"/>
    </xf>
    <xf numFmtId="184" fontId="9" fillId="0" borderId="5" xfId="9" applyNumberFormat="1" applyFont="1" applyFill="1" applyBorder="1" applyAlignment="1">
      <alignment vertical="center"/>
    </xf>
    <xf numFmtId="177" fontId="5" fillId="6" borderId="0" xfId="0" applyNumberFormat="1" applyFont="1" applyFill="1" applyBorder="1" applyAlignment="1">
      <alignment horizontal="center" vertical="center"/>
    </xf>
    <xf numFmtId="49" fontId="5" fillId="6" borderId="7" xfId="0" applyNumberFormat="1" applyFont="1" applyFill="1" applyBorder="1" applyAlignment="1">
      <alignment horizontal="center" vertical="center"/>
    </xf>
    <xf numFmtId="49" fontId="5" fillId="6" borderId="10" xfId="0" applyNumberFormat="1" applyFont="1" applyFill="1" applyBorder="1" applyAlignment="1">
      <alignment horizontal="center" vertical="center"/>
    </xf>
    <xf numFmtId="41" fontId="1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7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41" fontId="16" fillId="0" borderId="0" xfId="0" applyNumberFormat="1" applyFont="1" applyAlignment="1">
      <alignment vertical="center" shrinkToFit="1"/>
    </xf>
    <xf numFmtId="0" fontId="17" fillId="2" borderId="7" xfId="0" applyFont="1" applyFill="1" applyBorder="1" applyAlignment="1">
      <alignment horizontal="center" vertical="center" shrinkToFit="1"/>
    </xf>
    <xf numFmtId="0" fontId="16" fillId="0" borderId="0" xfId="0" applyFont="1">
      <alignment vertical="center"/>
    </xf>
    <xf numFmtId="185" fontId="16" fillId="0" borderId="0" xfId="0" applyNumberFormat="1" applyFont="1">
      <alignment vertical="center"/>
    </xf>
    <xf numFmtId="0" fontId="18" fillId="0" borderId="0" xfId="0" applyFont="1" applyAlignment="1">
      <alignment vertical="center" shrinkToFit="1"/>
    </xf>
    <xf numFmtId="41" fontId="18" fillId="0" borderId="14" xfId="0" applyNumberFormat="1" applyFont="1" applyBorder="1" applyAlignment="1">
      <alignment vertical="center" shrinkToFit="1"/>
    </xf>
    <xf numFmtId="41" fontId="18" fillId="0" borderId="0" xfId="0" applyNumberFormat="1" applyFont="1" applyBorder="1" applyAlignment="1">
      <alignment vertical="center" shrinkToFit="1"/>
    </xf>
    <xf numFmtId="41" fontId="18" fillId="0" borderId="8" xfId="0" applyNumberFormat="1" applyFont="1" applyBorder="1">
      <alignment vertical="center"/>
    </xf>
    <xf numFmtId="41" fontId="18" fillId="0" borderId="9" xfId="0" applyNumberFormat="1" applyFont="1" applyBorder="1">
      <alignment vertical="center"/>
    </xf>
    <xf numFmtId="180" fontId="5" fillId="2" borderId="0" xfId="0" applyNumberFormat="1" applyFont="1" applyFill="1" applyAlignment="1">
      <alignment vertical="center"/>
    </xf>
    <xf numFmtId="0" fontId="16" fillId="0" borderId="0" xfId="0" applyFont="1" applyFill="1" applyBorder="1">
      <alignment vertical="center"/>
    </xf>
    <xf numFmtId="43" fontId="5" fillId="0" borderId="17" xfId="0" applyNumberFormat="1" applyFont="1" applyBorder="1" applyAlignment="1">
      <alignment vertical="center" shrinkToFit="1"/>
    </xf>
    <xf numFmtId="41" fontId="5" fillId="0" borderId="17" xfId="5" applyNumberFormat="1" applyFont="1" applyBorder="1">
      <alignment vertical="center"/>
    </xf>
    <xf numFmtId="176" fontId="5" fillId="0" borderId="17" xfId="5" applyNumberFormat="1" applyFont="1" applyBorder="1">
      <alignment vertical="center"/>
    </xf>
    <xf numFmtId="41" fontId="5" fillId="4" borderId="17" xfId="5" applyNumberFormat="1" applyFont="1" applyFill="1" applyBorder="1">
      <alignment vertical="center"/>
    </xf>
    <xf numFmtId="176" fontId="5" fillId="4" borderId="17" xfId="5" applyNumberFormat="1" applyFont="1" applyFill="1" applyBorder="1">
      <alignment vertical="center"/>
    </xf>
    <xf numFmtId="179" fontId="5" fillId="4" borderId="17" xfId="5" applyNumberFormat="1" applyFont="1" applyFill="1" applyBorder="1">
      <alignment vertical="center"/>
    </xf>
    <xf numFmtId="0" fontId="13" fillId="2" borderId="1" xfId="0" applyFont="1" applyFill="1" applyBorder="1" applyAlignment="1">
      <alignment horizontal="center" vertical="center" shrinkToFit="1"/>
    </xf>
    <xf numFmtId="185" fontId="21" fillId="0" borderId="0" xfId="0" applyNumberFormat="1" applyFont="1" applyAlignment="1">
      <alignment vertical="center" shrinkToFit="1"/>
    </xf>
    <xf numFmtId="41" fontId="5" fillId="4" borderId="9" xfId="4" applyNumberFormat="1" applyFont="1" applyFill="1" applyBorder="1" applyAlignment="1">
      <alignment horizontal="right" vertical="center" shrinkToFit="1"/>
    </xf>
    <xf numFmtId="176" fontId="5" fillId="4" borderId="9" xfId="4" applyNumberFormat="1" applyFont="1" applyFill="1" applyBorder="1" applyAlignment="1">
      <alignment horizontal="right" vertical="center" shrinkToFit="1"/>
    </xf>
    <xf numFmtId="41" fontId="5" fillId="0" borderId="9" xfId="0" applyNumberFormat="1" applyFont="1" applyBorder="1" applyAlignment="1">
      <alignment vertical="center" shrinkToFit="1"/>
    </xf>
    <xf numFmtId="43" fontId="5" fillId="0" borderId="9" xfId="0" applyNumberFormat="1" applyFont="1" applyBorder="1" applyAlignment="1">
      <alignment vertical="center" shrinkToFit="1"/>
    </xf>
    <xf numFmtId="41" fontId="5" fillId="0" borderId="9" xfId="5" applyNumberFormat="1" applyFont="1" applyBorder="1">
      <alignment vertical="center"/>
    </xf>
    <xf numFmtId="176" fontId="5" fillId="0" borderId="9" xfId="5" applyNumberFormat="1" applyFont="1" applyBorder="1">
      <alignment vertical="center"/>
    </xf>
    <xf numFmtId="176" fontId="5" fillId="4" borderId="9" xfId="5" applyNumberFormat="1" applyFont="1" applyFill="1" applyBorder="1">
      <alignment vertical="center"/>
    </xf>
    <xf numFmtId="41" fontId="5" fillId="4" borderId="9" xfId="5" applyNumberFormat="1" applyFont="1" applyFill="1" applyBorder="1">
      <alignment vertical="center"/>
    </xf>
    <xf numFmtId="41" fontId="5" fillId="0" borderId="5" xfId="0" applyNumberFormat="1" applyFont="1" applyBorder="1" applyAlignment="1">
      <alignment vertical="center" shrinkToFit="1"/>
    </xf>
    <xf numFmtId="41" fontId="5" fillId="0" borderId="20" xfId="0" applyNumberFormat="1" applyFont="1" applyBorder="1" applyAlignment="1">
      <alignment vertical="center" shrinkToFit="1"/>
    </xf>
    <xf numFmtId="43" fontId="5" fillId="0" borderId="21" xfId="0" applyNumberFormat="1" applyFont="1" applyBorder="1" applyAlignment="1">
      <alignment vertical="center" shrinkToFit="1"/>
    </xf>
    <xf numFmtId="41" fontId="5" fillId="0" borderId="21" xfId="0" applyNumberFormat="1" applyFont="1" applyBorder="1" applyAlignment="1">
      <alignment vertical="center" shrinkToFit="1"/>
    </xf>
    <xf numFmtId="178" fontId="5" fillId="0" borderId="21" xfId="0" applyNumberFormat="1" applyFont="1" applyBorder="1" applyAlignment="1">
      <alignment vertical="center" shrinkToFit="1"/>
    </xf>
    <xf numFmtId="41" fontId="5" fillId="0" borderId="22" xfId="0" applyNumberFormat="1" applyFont="1" applyBorder="1" applyAlignment="1">
      <alignment vertical="center" shrinkToFit="1"/>
    </xf>
    <xf numFmtId="177" fontId="13" fillId="2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41" fontId="5" fillId="6" borderId="21" xfId="0" applyNumberFormat="1" applyFont="1" applyFill="1" applyBorder="1" applyAlignment="1">
      <alignment horizontal="center" vertical="center"/>
    </xf>
    <xf numFmtId="41" fontId="5" fillId="6" borderId="23" xfId="0" applyNumberFormat="1" applyFont="1" applyFill="1" applyBorder="1" applyAlignment="1">
      <alignment horizontal="center" vertical="center"/>
    </xf>
    <xf numFmtId="41" fontId="5" fillId="0" borderId="16" xfId="0" applyNumberFormat="1" applyFont="1" applyBorder="1">
      <alignment vertical="center"/>
    </xf>
    <xf numFmtId="49" fontId="5" fillId="0" borderId="17" xfId="0" applyNumberFormat="1" applyFont="1" applyBorder="1" applyAlignment="1">
      <alignment horizontal="right" vertical="center"/>
    </xf>
    <xf numFmtId="41" fontId="5" fillId="0" borderId="17" xfId="0" applyNumberFormat="1" applyFont="1" applyBorder="1">
      <alignment vertical="center"/>
    </xf>
    <xf numFmtId="41" fontId="5" fillId="0" borderId="25" xfId="0" applyNumberFormat="1" applyFont="1" applyBorder="1">
      <alignment vertical="center"/>
    </xf>
    <xf numFmtId="49" fontId="5" fillId="0" borderId="17" xfId="0" applyNumberFormat="1" applyFont="1" applyBorder="1">
      <alignment vertical="center"/>
    </xf>
    <xf numFmtId="41" fontId="5" fillId="0" borderId="17" xfId="0" applyNumberFormat="1" applyFont="1" applyBorder="1" applyAlignment="1">
      <alignment horizontal="right" vertical="center"/>
    </xf>
    <xf numFmtId="41" fontId="5" fillId="0" borderId="15" xfId="0" applyNumberFormat="1" applyFont="1" applyBorder="1">
      <alignment vertical="center"/>
    </xf>
    <xf numFmtId="49" fontId="5" fillId="0" borderId="18" xfId="0" applyNumberFormat="1" applyFont="1" applyBorder="1" applyAlignment="1">
      <alignment horizontal="right" vertical="center"/>
    </xf>
    <xf numFmtId="41" fontId="5" fillId="0" borderId="18" xfId="0" applyNumberFormat="1" applyFont="1" applyBorder="1">
      <alignment vertical="center"/>
    </xf>
    <xf numFmtId="41" fontId="5" fillId="0" borderId="26" xfId="0" applyNumberFormat="1" applyFont="1" applyBorder="1">
      <alignment vertical="center"/>
    </xf>
    <xf numFmtId="0" fontId="5" fillId="0" borderId="23" xfId="0" applyFont="1" applyBorder="1">
      <alignment vertical="center"/>
    </xf>
    <xf numFmtId="41" fontId="9" fillId="2" borderId="21" xfId="0" applyNumberFormat="1" applyFont="1" applyFill="1" applyBorder="1" applyAlignment="1">
      <alignment horizontal="right" vertical="center"/>
    </xf>
    <xf numFmtId="41" fontId="5" fillId="0" borderId="21" xfId="0" applyNumberFormat="1" applyFont="1" applyBorder="1">
      <alignment vertical="center"/>
    </xf>
    <xf numFmtId="0" fontId="5" fillId="0" borderId="21" xfId="0" applyFont="1" applyBorder="1">
      <alignment vertical="center"/>
    </xf>
    <xf numFmtId="41" fontId="9" fillId="2" borderId="21" xfId="0" applyNumberFormat="1" applyFont="1" applyFill="1" applyBorder="1" applyAlignment="1">
      <alignment horizontal="center" vertical="center"/>
    </xf>
    <xf numFmtId="41" fontId="9" fillId="2" borderId="24" xfId="0" applyNumberFormat="1" applyFont="1" applyFill="1" applyBorder="1" applyAlignment="1">
      <alignment horizontal="right" vertical="center"/>
    </xf>
    <xf numFmtId="0" fontId="5" fillId="0" borderId="16" xfId="0" applyFont="1" applyBorder="1">
      <alignment vertical="center"/>
    </xf>
    <xf numFmtId="41" fontId="9" fillId="2" borderId="17" xfId="0" applyNumberFormat="1" applyFont="1" applyFill="1" applyBorder="1" applyAlignment="1">
      <alignment horizontal="right" vertical="center"/>
    </xf>
    <xf numFmtId="0" fontId="5" fillId="0" borderId="17" xfId="0" applyFont="1" applyBorder="1">
      <alignment vertical="center"/>
    </xf>
    <xf numFmtId="41" fontId="9" fillId="2" borderId="17" xfId="0" applyNumberFormat="1" applyFont="1" applyFill="1" applyBorder="1" applyAlignment="1">
      <alignment horizontal="center" vertical="center"/>
    </xf>
    <xf numFmtId="182" fontId="9" fillId="2" borderId="17" xfId="0" applyNumberFormat="1" applyFont="1" applyFill="1" applyBorder="1" applyAlignment="1">
      <alignment horizontal="right" vertical="center"/>
    </xf>
    <xf numFmtId="41" fontId="9" fillId="2" borderId="25" xfId="0" applyNumberFormat="1" applyFont="1" applyFill="1" applyBorder="1" applyAlignment="1">
      <alignment horizontal="right" vertical="center"/>
    </xf>
    <xf numFmtId="182" fontId="9" fillId="0" borderId="17" xfId="7" applyNumberFormat="1" applyFont="1" applyFill="1" applyBorder="1" applyAlignment="1">
      <alignment horizontal="right" vertical="center"/>
    </xf>
    <xf numFmtId="182" fontId="9" fillId="0" borderId="17" xfId="8" applyNumberFormat="1" applyFont="1" applyFill="1" applyBorder="1" applyAlignment="1">
      <alignment horizontal="right" vertical="center"/>
    </xf>
    <xf numFmtId="41" fontId="9" fillId="0" borderId="17" xfId="7" applyNumberFormat="1" applyFont="1" applyFill="1" applyBorder="1" applyAlignment="1">
      <alignment horizontal="right" vertical="center"/>
    </xf>
    <xf numFmtId="41" fontId="9" fillId="0" borderId="17" xfId="7" applyNumberFormat="1" applyFont="1" applyFill="1" applyBorder="1" applyAlignment="1">
      <alignment vertical="center"/>
    </xf>
    <xf numFmtId="41" fontId="9" fillId="0" borderId="17" xfId="7" applyNumberFormat="1" applyFont="1" applyFill="1" applyBorder="1" applyAlignment="1">
      <alignment horizontal="left" vertical="center"/>
    </xf>
    <xf numFmtId="183" fontId="9" fillId="0" borderId="16" xfId="9" applyNumberFormat="1" applyFont="1" applyFill="1" applyBorder="1" applyAlignment="1">
      <alignment horizontal="right" vertical="center"/>
    </xf>
    <xf numFmtId="182" fontId="9" fillId="0" borderId="17" xfId="9" applyNumberFormat="1" applyFont="1" applyFill="1" applyBorder="1" applyAlignment="1">
      <alignment horizontal="right" vertical="center"/>
    </xf>
    <xf numFmtId="184" fontId="9" fillId="0" borderId="17" xfId="10" applyNumberFormat="1" applyFont="1" applyFill="1" applyBorder="1" applyAlignment="1">
      <alignment vertical="center"/>
    </xf>
    <xf numFmtId="41" fontId="9" fillId="0" borderId="17" xfId="10" applyNumberFormat="1" applyFont="1" applyFill="1" applyBorder="1" applyAlignment="1">
      <alignment horizontal="right" vertical="center"/>
    </xf>
    <xf numFmtId="49" fontId="9" fillId="0" borderId="17" xfId="10" applyNumberFormat="1" applyFont="1" applyFill="1" applyBorder="1" applyAlignment="1">
      <alignment horizontal="right" vertical="center"/>
    </xf>
    <xf numFmtId="41" fontId="9" fillId="0" borderId="17" xfId="10" applyNumberFormat="1" applyFont="1" applyFill="1" applyBorder="1" applyAlignment="1">
      <alignment vertical="center"/>
    </xf>
    <xf numFmtId="184" fontId="9" fillId="0" borderId="17" xfId="9" applyNumberFormat="1" applyFont="1" applyFill="1" applyBorder="1" applyAlignment="1">
      <alignment horizontal="right" vertical="center"/>
    </xf>
    <xf numFmtId="41" fontId="9" fillId="0" borderId="17" xfId="9" applyNumberFormat="1" applyFont="1" applyFill="1" applyBorder="1" applyAlignment="1">
      <alignment vertical="center"/>
    </xf>
    <xf numFmtId="49" fontId="9" fillId="0" borderId="17" xfId="9" applyNumberFormat="1" applyFont="1" applyFill="1" applyBorder="1" applyAlignment="1">
      <alignment horizontal="right" vertical="center"/>
    </xf>
    <xf numFmtId="41" fontId="9" fillId="0" borderId="17" xfId="9" applyNumberFormat="1" applyFont="1" applyFill="1" applyBorder="1" applyAlignment="1">
      <alignment horizontal="left" vertical="center"/>
    </xf>
    <xf numFmtId="184" fontId="9" fillId="0" borderId="17" xfId="9" applyNumberFormat="1" applyFont="1" applyFill="1" applyBorder="1" applyAlignment="1">
      <alignment vertical="center"/>
    </xf>
    <xf numFmtId="184" fontId="9" fillId="0" borderId="25" xfId="9" applyNumberFormat="1" applyFont="1" applyFill="1" applyBorder="1" applyAlignment="1">
      <alignment vertical="center"/>
    </xf>
    <xf numFmtId="183" fontId="9" fillId="0" borderId="15" xfId="9" applyNumberFormat="1" applyFont="1" applyFill="1" applyBorder="1" applyAlignment="1">
      <alignment horizontal="right" vertical="center"/>
    </xf>
    <xf numFmtId="49" fontId="5" fillId="0" borderId="18" xfId="9" applyNumberFormat="1" applyFont="1" applyFill="1" applyBorder="1" applyAlignment="1">
      <alignment horizontal="right" vertical="center"/>
    </xf>
    <xf numFmtId="184" fontId="9" fillId="0" borderId="18" xfId="10" applyNumberFormat="1" applyFont="1" applyFill="1" applyBorder="1" applyAlignment="1">
      <alignment vertical="center"/>
    </xf>
    <xf numFmtId="41" fontId="9" fillId="0" borderId="18" xfId="10" applyNumberFormat="1" applyFont="1" applyFill="1" applyBorder="1" applyAlignment="1">
      <alignment horizontal="right" vertical="center"/>
    </xf>
    <xf numFmtId="49" fontId="9" fillId="0" borderId="18" xfId="10" applyNumberFormat="1" applyFont="1" applyFill="1" applyBorder="1" applyAlignment="1">
      <alignment horizontal="right" vertical="center"/>
    </xf>
    <xf numFmtId="41" fontId="9" fillId="0" borderId="18" xfId="10" applyNumberFormat="1" applyFont="1" applyFill="1" applyBorder="1" applyAlignment="1">
      <alignment vertical="center"/>
    </xf>
    <xf numFmtId="184" fontId="9" fillId="0" borderId="18" xfId="9" applyNumberFormat="1" applyFont="1" applyFill="1" applyBorder="1" applyAlignment="1">
      <alignment horizontal="right" vertical="center"/>
    </xf>
    <xf numFmtId="41" fontId="9" fillId="0" borderId="18" xfId="9" applyNumberFormat="1" applyFont="1" applyFill="1" applyBorder="1" applyAlignment="1">
      <alignment vertical="center"/>
    </xf>
    <xf numFmtId="49" fontId="9" fillId="0" borderId="18" xfId="9" applyNumberFormat="1" applyFont="1" applyFill="1" applyBorder="1" applyAlignment="1">
      <alignment horizontal="right" vertical="center"/>
    </xf>
    <xf numFmtId="41" fontId="9" fillId="0" borderId="18" xfId="9" applyNumberFormat="1" applyFont="1" applyFill="1" applyBorder="1" applyAlignment="1">
      <alignment horizontal="left" vertical="center"/>
    </xf>
    <xf numFmtId="184" fontId="9" fillId="0" borderId="18" xfId="9" applyNumberFormat="1" applyFont="1" applyFill="1" applyBorder="1" applyAlignment="1">
      <alignment vertical="center"/>
    </xf>
    <xf numFmtId="184" fontId="9" fillId="0" borderId="26" xfId="9" applyNumberFormat="1" applyFont="1" applyFill="1" applyBorder="1" applyAlignment="1">
      <alignment vertical="center"/>
    </xf>
    <xf numFmtId="49" fontId="5" fillId="0" borderId="19" xfId="0" applyNumberFormat="1" applyFont="1" applyBorder="1" applyAlignment="1">
      <alignment horizontal="right" vertical="center"/>
    </xf>
    <xf numFmtId="182" fontId="9" fillId="0" borderId="21" xfId="9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9" fillId="5" borderId="13" xfId="6" applyFont="1" applyFill="1" applyBorder="1" applyAlignment="1">
      <alignment horizontal="center" vertical="center"/>
    </xf>
    <xf numFmtId="0" fontId="9" fillId="5" borderId="13" xfId="6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41" fontId="5" fillId="0" borderId="19" xfId="0" applyNumberFormat="1" applyFont="1" applyBorder="1">
      <alignment vertical="center"/>
    </xf>
    <xf numFmtId="182" fontId="9" fillId="0" borderId="27" xfId="9" applyNumberFormat="1" applyFont="1" applyFill="1" applyBorder="1" applyAlignment="1">
      <alignment horizontal="right" vertical="center"/>
    </xf>
    <xf numFmtId="0" fontId="9" fillId="5" borderId="5" xfId="0" applyFont="1" applyFill="1" applyBorder="1" applyAlignment="1">
      <alignment horizontal="center" vertical="center"/>
    </xf>
    <xf numFmtId="41" fontId="16" fillId="0" borderId="4" xfId="1" applyFont="1" applyBorder="1">
      <alignment vertical="center"/>
    </xf>
    <xf numFmtId="41" fontId="16" fillId="0" borderId="5" xfId="1" applyFont="1" applyBorder="1">
      <alignment vertical="center"/>
    </xf>
    <xf numFmtId="41" fontId="5" fillId="2" borderId="28" xfId="1" applyNumberFormat="1" applyFont="1" applyFill="1" applyBorder="1" applyAlignment="1">
      <alignment horizontal="center" vertical="center" shrinkToFit="1"/>
    </xf>
    <xf numFmtId="41" fontId="5" fillId="2" borderId="29" xfId="1" applyNumberFormat="1" applyFont="1" applyFill="1" applyBorder="1" applyAlignment="1">
      <alignment horizontal="center" vertical="center" shrinkToFit="1"/>
    </xf>
    <xf numFmtId="41" fontId="5" fillId="2" borderId="30" xfId="1" applyNumberFormat="1" applyFont="1" applyFill="1" applyBorder="1" applyAlignment="1">
      <alignment horizontal="center" vertical="center" shrinkToFit="1"/>
    </xf>
    <xf numFmtId="41" fontId="0" fillId="0" borderId="31" xfId="0" applyNumberFormat="1" applyBorder="1" applyAlignment="1">
      <alignment vertical="center" shrinkToFit="1"/>
    </xf>
    <xf numFmtId="41" fontId="5" fillId="2" borderId="32" xfId="1" applyNumberFormat="1" applyFont="1" applyFill="1" applyBorder="1" applyAlignment="1">
      <alignment horizontal="center" vertical="center" shrinkToFit="1"/>
    </xf>
    <xf numFmtId="41" fontId="5" fillId="2" borderId="33" xfId="1" applyNumberFormat="1" applyFont="1" applyFill="1" applyBorder="1" applyAlignment="1">
      <alignment horizontal="center" vertical="center" shrinkToFit="1"/>
    </xf>
    <xf numFmtId="41" fontId="0" fillId="0" borderId="32" xfId="0" applyNumberFormat="1" applyBorder="1" applyAlignment="1">
      <alignment vertical="center" shrinkToFit="1"/>
    </xf>
    <xf numFmtId="41" fontId="0" fillId="0" borderId="33" xfId="0" applyNumberFormat="1" applyBorder="1" applyAlignment="1">
      <alignment vertical="center" shrinkToFit="1"/>
    </xf>
    <xf numFmtId="41" fontId="5" fillId="0" borderId="31" xfId="4" applyNumberFormat="1" applyFont="1" applyFill="1" applyBorder="1" applyAlignment="1">
      <alignment vertical="center" shrinkToFit="1"/>
    </xf>
    <xf numFmtId="41" fontId="5" fillId="0" borderId="32" xfId="4" applyNumberFormat="1" applyFont="1" applyFill="1" applyBorder="1" applyAlignment="1">
      <alignment vertical="center" shrinkToFit="1"/>
    </xf>
    <xf numFmtId="41" fontId="5" fillId="0" borderId="33" xfId="4" applyNumberFormat="1" applyFont="1" applyFill="1" applyBorder="1" applyAlignment="1">
      <alignment vertical="center" shrinkToFit="1"/>
    </xf>
    <xf numFmtId="0" fontId="16" fillId="0" borderId="34" xfId="0" applyFont="1" applyBorder="1">
      <alignment vertical="center"/>
    </xf>
    <xf numFmtId="185" fontId="16" fillId="0" borderId="35" xfId="0" applyNumberFormat="1" applyFont="1" applyBorder="1">
      <alignment vertical="center"/>
    </xf>
    <xf numFmtId="185" fontId="16" fillId="0" borderId="36" xfId="0" applyNumberFormat="1" applyFont="1" applyBorder="1">
      <alignment vertical="center"/>
    </xf>
    <xf numFmtId="0" fontId="9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9" fillId="3" borderId="11" xfId="0" applyNumberFormat="1" applyFont="1" applyFill="1" applyBorder="1" applyAlignment="1">
      <alignment horizontal="center" vertical="center"/>
    </xf>
    <xf numFmtId="41" fontId="9" fillId="3" borderId="12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3" borderId="11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11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2" xfId="6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9" fillId="5" borderId="8" xfId="6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9" fillId="5" borderId="4" xfId="6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0" fontId="9" fillId="5" borderId="4" xfId="6" applyFont="1" applyFill="1" applyBorder="1" applyAlignment="1">
      <alignment horizontal="center" vertical="center" wrapText="1"/>
    </xf>
    <xf numFmtId="0" fontId="9" fillId="5" borderId="5" xfId="6" applyFont="1" applyFill="1" applyBorder="1" applyAlignment="1">
      <alignment horizontal="center" vertical="center"/>
    </xf>
    <xf numFmtId="0" fontId="9" fillId="5" borderId="13" xfId="6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14" fillId="5" borderId="4" xfId="6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</cellXfs>
  <cellStyles count="11">
    <cellStyle name="쉼표 [0]" xfId="1" builtinId="6"/>
    <cellStyle name="쉼표 [0] 2 10 2 2" xfId="4"/>
    <cellStyle name="통화 [0]" xfId="2" builtinId="7"/>
    <cellStyle name="통화 [0] 2 10" xfId="10"/>
    <cellStyle name="통화 [0] 2 9" xfId="8"/>
    <cellStyle name="표준" xfId="0" builtinId="0"/>
    <cellStyle name="표준 115 4" xfId="7"/>
    <cellStyle name="표준 2 2 3 4" xfId="5"/>
    <cellStyle name="표준 369" xfId="3"/>
    <cellStyle name="표준 371" xfId="6"/>
    <cellStyle name="표준 37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tabSelected="1" workbookViewId="0">
      <selection activeCell="A2" sqref="A2"/>
    </sheetView>
  </sheetViews>
  <sheetFormatPr defaultRowHeight="16.5" x14ac:dyDescent="0.3"/>
  <cols>
    <col min="1" max="28" width="13.125" customWidth="1"/>
  </cols>
  <sheetData>
    <row r="1" spans="1:28" ht="20.25" x14ac:dyDescent="0.3">
      <c r="A1" s="1" t="s">
        <v>0</v>
      </c>
      <c r="B1" s="2"/>
      <c r="C1" s="3"/>
      <c r="D1" s="3"/>
    </row>
    <row r="2" spans="1:28" x14ac:dyDescent="0.3">
      <c r="A2" s="6" t="s">
        <v>1</v>
      </c>
      <c r="B2" s="7"/>
      <c r="C2" s="2"/>
      <c r="D2" s="8"/>
      <c r="E2" s="8"/>
      <c r="F2" s="7"/>
      <c r="G2" s="5"/>
      <c r="H2" s="5"/>
      <c r="I2" s="4"/>
      <c r="J2" s="5"/>
      <c r="K2" s="5"/>
      <c r="L2" s="4"/>
      <c r="M2" s="5"/>
      <c r="N2" s="5"/>
      <c r="O2" s="4"/>
      <c r="P2" s="5"/>
      <c r="Q2" s="5"/>
      <c r="R2" s="4"/>
      <c r="S2" s="5"/>
      <c r="T2" s="5"/>
      <c r="U2" s="4"/>
      <c r="V2" s="5"/>
      <c r="W2" s="5"/>
      <c r="X2" s="5"/>
      <c r="Y2" s="5"/>
      <c r="Z2" s="5"/>
      <c r="AA2" s="4"/>
      <c r="AB2" s="5"/>
    </row>
    <row r="3" spans="1:28" x14ac:dyDescent="0.3">
      <c r="A3" s="2"/>
      <c r="B3" s="4"/>
      <c r="C3" s="5"/>
      <c r="D3" s="5"/>
      <c r="E3" s="5"/>
      <c r="F3" s="4"/>
      <c r="G3" s="5"/>
      <c r="H3" s="5"/>
      <c r="I3" s="4"/>
      <c r="J3" s="5"/>
      <c r="K3" s="5"/>
      <c r="L3" s="4"/>
      <c r="M3" s="5"/>
      <c r="N3" s="5"/>
      <c r="O3" s="4"/>
      <c r="P3" s="5"/>
      <c r="Q3" s="5"/>
      <c r="R3" s="4"/>
      <c r="S3" s="5"/>
      <c r="T3" s="5"/>
      <c r="U3" s="4"/>
      <c r="V3" s="5"/>
      <c r="W3" s="5"/>
      <c r="X3" s="5"/>
      <c r="Y3" s="5"/>
      <c r="Z3" s="5"/>
      <c r="AA3" s="4"/>
      <c r="AB3" s="5"/>
    </row>
    <row r="4" spans="1:28" x14ac:dyDescent="0.3">
      <c r="A4" s="192" t="s">
        <v>2</v>
      </c>
      <c r="B4" s="192"/>
      <c r="C4" s="9" t="s">
        <v>3</v>
      </c>
      <c r="D4" s="9" t="s">
        <v>3</v>
      </c>
      <c r="E4" s="9"/>
      <c r="F4" s="10"/>
      <c r="G4" s="9"/>
      <c r="H4" s="9" t="s">
        <v>3</v>
      </c>
      <c r="I4" s="10"/>
      <c r="J4" s="9" t="s">
        <v>3</v>
      </c>
      <c r="K4" s="9" t="s">
        <v>3</v>
      </c>
      <c r="L4" s="10"/>
      <c r="M4" s="9" t="s">
        <v>3</v>
      </c>
      <c r="N4" s="11"/>
      <c r="O4" s="12"/>
      <c r="P4" s="11"/>
      <c r="Q4" s="11"/>
      <c r="R4" s="10"/>
      <c r="S4" s="9" t="s">
        <v>3</v>
      </c>
      <c r="T4" s="9" t="s">
        <v>3</v>
      </c>
      <c r="U4" s="10"/>
      <c r="V4" s="9" t="s">
        <v>3</v>
      </c>
      <c r="W4" s="9" t="s">
        <v>3</v>
      </c>
      <c r="X4" s="9"/>
      <c r="Y4" s="9"/>
      <c r="Z4" s="9"/>
      <c r="AA4" s="10"/>
      <c r="AB4" s="9" t="s">
        <v>3</v>
      </c>
    </row>
    <row r="5" spans="1:28" x14ac:dyDescent="0.3">
      <c r="A5" s="193" t="s">
        <v>4</v>
      </c>
      <c r="B5" s="179" t="s">
        <v>5</v>
      </c>
      <c r="C5" s="180"/>
      <c r="D5" s="180"/>
      <c r="E5" s="179" t="s">
        <v>6</v>
      </c>
      <c r="F5" s="180"/>
      <c r="G5" s="181"/>
      <c r="H5" s="179" t="s">
        <v>7</v>
      </c>
      <c r="I5" s="180"/>
      <c r="J5" s="181"/>
      <c r="K5" s="179" t="s">
        <v>8</v>
      </c>
      <c r="L5" s="180"/>
      <c r="M5" s="181"/>
      <c r="N5" s="179" t="s">
        <v>9</v>
      </c>
      <c r="O5" s="180"/>
      <c r="P5" s="181"/>
      <c r="Q5" s="196" t="s">
        <v>10</v>
      </c>
      <c r="R5" s="188"/>
      <c r="S5" s="188"/>
      <c r="T5" s="188"/>
      <c r="U5" s="188"/>
      <c r="V5" s="188"/>
      <c r="W5" s="188"/>
      <c r="X5" s="188"/>
      <c r="Y5" s="191"/>
      <c r="Z5" s="179" t="s">
        <v>11</v>
      </c>
      <c r="AA5" s="180"/>
      <c r="AB5" s="180"/>
    </row>
    <row r="6" spans="1:28" x14ac:dyDescent="0.3">
      <c r="A6" s="194"/>
      <c r="B6" s="182"/>
      <c r="C6" s="183"/>
      <c r="D6" s="183"/>
      <c r="E6" s="182"/>
      <c r="F6" s="183"/>
      <c r="G6" s="184"/>
      <c r="H6" s="182"/>
      <c r="I6" s="183"/>
      <c r="J6" s="184"/>
      <c r="K6" s="182"/>
      <c r="L6" s="183"/>
      <c r="M6" s="184"/>
      <c r="N6" s="182"/>
      <c r="O6" s="183"/>
      <c r="P6" s="184"/>
      <c r="Q6" s="197" t="s">
        <v>12</v>
      </c>
      <c r="R6" s="188"/>
      <c r="S6" s="191"/>
      <c r="T6" s="197" t="s">
        <v>13</v>
      </c>
      <c r="U6" s="188"/>
      <c r="V6" s="191"/>
      <c r="W6" s="197" t="s">
        <v>14</v>
      </c>
      <c r="X6" s="188"/>
      <c r="Y6" s="188"/>
      <c r="Z6" s="182"/>
      <c r="AA6" s="183"/>
      <c r="AB6" s="183"/>
    </row>
    <row r="7" spans="1:28" x14ac:dyDescent="0.3">
      <c r="A7" s="194"/>
      <c r="B7" s="185" t="s">
        <v>15</v>
      </c>
      <c r="C7" s="187" t="s">
        <v>16</v>
      </c>
      <c r="D7" s="188"/>
      <c r="E7" s="189" t="s">
        <v>15</v>
      </c>
      <c r="F7" s="187" t="s">
        <v>16</v>
      </c>
      <c r="G7" s="191"/>
      <c r="H7" s="189" t="s">
        <v>15</v>
      </c>
      <c r="I7" s="187" t="s">
        <v>16</v>
      </c>
      <c r="J7" s="191"/>
      <c r="K7" s="189" t="s">
        <v>15</v>
      </c>
      <c r="L7" s="187" t="s">
        <v>16</v>
      </c>
      <c r="M7" s="191"/>
      <c r="N7" s="189" t="s">
        <v>15</v>
      </c>
      <c r="O7" s="187" t="s">
        <v>16</v>
      </c>
      <c r="P7" s="191"/>
      <c r="Q7" s="200" t="s">
        <v>15</v>
      </c>
      <c r="R7" s="200" t="s">
        <v>17</v>
      </c>
      <c r="S7" s="201" t="s">
        <v>18</v>
      </c>
      <c r="T7" s="201" t="s">
        <v>15</v>
      </c>
      <c r="U7" s="200" t="s">
        <v>17</v>
      </c>
      <c r="V7" s="198" t="s">
        <v>18</v>
      </c>
      <c r="W7" s="189" t="s">
        <v>15</v>
      </c>
      <c r="X7" s="201" t="s">
        <v>17</v>
      </c>
      <c r="Y7" s="198" t="s">
        <v>18</v>
      </c>
      <c r="Z7" s="189" t="s">
        <v>15</v>
      </c>
      <c r="AA7" s="187" t="s">
        <v>19</v>
      </c>
      <c r="AB7" s="188"/>
    </row>
    <row r="8" spans="1:28" ht="24" x14ac:dyDescent="0.3">
      <c r="A8" s="195"/>
      <c r="B8" s="186"/>
      <c r="C8" s="14" t="s">
        <v>20</v>
      </c>
      <c r="D8" s="14" t="s">
        <v>21</v>
      </c>
      <c r="E8" s="190"/>
      <c r="F8" s="14" t="s">
        <v>20</v>
      </c>
      <c r="G8" s="14" t="s">
        <v>21</v>
      </c>
      <c r="H8" s="199"/>
      <c r="I8" s="14" t="s">
        <v>20</v>
      </c>
      <c r="J8" s="14" t="s">
        <v>21</v>
      </c>
      <c r="K8" s="199"/>
      <c r="L8" s="14" t="s">
        <v>20</v>
      </c>
      <c r="M8" s="14" t="s">
        <v>21</v>
      </c>
      <c r="N8" s="199"/>
      <c r="O8" s="14" t="s">
        <v>20</v>
      </c>
      <c r="P8" s="14" t="s">
        <v>21</v>
      </c>
      <c r="Q8" s="182"/>
      <c r="R8" s="182"/>
      <c r="S8" s="199"/>
      <c r="T8" s="199"/>
      <c r="U8" s="182"/>
      <c r="V8" s="182"/>
      <c r="W8" s="199"/>
      <c r="X8" s="199"/>
      <c r="Y8" s="182"/>
      <c r="Z8" s="199"/>
      <c r="AA8" s="14" t="s">
        <v>20</v>
      </c>
      <c r="AB8" s="15" t="s">
        <v>21</v>
      </c>
    </row>
    <row r="9" spans="1:28" x14ac:dyDescent="0.3">
      <c r="A9" s="16" t="s">
        <v>22</v>
      </c>
      <c r="B9" s="17">
        <v>38</v>
      </c>
      <c r="C9" s="18">
        <v>316748.38</v>
      </c>
      <c r="D9" s="18">
        <v>971212.75</v>
      </c>
      <c r="E9" s="19">
        <v>4</v>
      </c>
      <c r="F9" s="18">
        <v>43640.7</v>
      </c>
      <c r="G9" s="18">
        <v>203169.2</v>
      </c>
      <c r="H9" s="18">
        <v>0</v>
      </c>
      <c r="I9" s="18">
        <v>0</v>
      </c>
      <c r="J9" s="18">
        <v>0</v>
      </c>
      <c r="K9" s="19">
        <v>2</v>
      </c>
      <c r="L9" s="18">
        <v>38635.199999999997</v>
      </c>
      <c r="M9" s="18">
        <v>127067.9</v>
      </c>
      <c r="N9" s="18">
        <v>0</v>
      </c>
      <c r="O9" s="18">
        <v>0</v>
      </c>
      <c r="P9" s="18">
        <v>0</v>
      </c>
      <c r="Q9" s="19">
        <v>10</v>
      </c>
      <c r="R9" s="19">
        <v>2029</v>
      </c>
      <c r="S9" s="18">
        <v>19922</v>
      </c>
      <c r="T9" s="19">
        <v>10</v>
      </c>
      <c r="U9" s="18">
        <v>739</v>
      </c>
      <c r="V9" s="18">
        <v>27110.5</v>
      </c>
      <c r="W9" s="19">
        <v>0</v>
      </c>
      <c r="X9" s="18">
        <v>0</v>
      </c>
      <c r="Y9" s="18">
        <v>0</v>
      </c>
      <c r="Z9" s="19">
        <v>1</v>
      </c>
      <c r="AA9" s="18">
        <v>16272</v>
      </c>
      <c r="AB9" s="18">
        <v>32426</v>
      </c>
    </row>
    <row r="10" spans="1:28" x14ac:dyDescent="0.3">
      <c r="A10" s="16" t="s">
        <v>23</v>
      </c>
      <c r="B10" s="17">
        <v>38</v>
      </c>
      <c r="C10" s="18">
        <v>316748.37</v>
      </c>
      <c r="D10" s="18">
        <v>971212.79999999993</v>
      </c>
      <c r="E10" s="19">
        <v>4</v>
      </c>
      <c r="F10" s="18">
        <v>43640.7</v>
      </c>
      <c r="G10" s="18">
        <v>203169.2</v>
      </c>
      <c r="H10" s="18">
        <v>0</v>
      </c>
      <c r="I10" s="18">
        <v>0</v>
      </c>
      <c r="J10" s="18">
        <v>0</v>
      </c>
      <c r="K10" s="19">
        <v>2</v>
      </c>
      <c r="L10" s="18">
        <v>38635.17</v>
      </c>
      <c r="M10" s="18">
        <v>127067.9</v>
      </c>
      <c r="N10" s="18">
        <v>0</v>
      </c>
      <c r="O10" s="18">
        <v>0</v>
      </c>
      <c r="P10" s="18">
        <v>0</v>
      </c>
      <c r="Q10" s="19">
        <v>20</v>
      </c>
      <c r="R10" s="19">
        <v>2768</v>
      </c>
      <c r="S10" s="18">
        <v>47032.5</v>
      </c>
      <c r="T10" s="19">
        <v>20</v>
      </c>
      <c r="U10" s="18">
        <v>2768</v>
      </c>
      <c r="V10" s="18">
        <v>47032.5</v>
      </c>
      <c r="W10" s="19">
        <v>0</v>
      </c>
      <c r="X10" s="18">
        <v>0</v>
      </c>
      <c r="Y10" s="18">
        <v>0</v>
      </c>
      <c r="Z10" s="19">
        <v>12</v>
      </c>
      <c r="AA10" s="18">
        <v>187440</v>
      </c>
      <c r="AB10" s="18">
        <v>640975.69999999995</v>
      </c>
    </row>
    <row r="11" spans="1:28" x14ac:dyDescent="0.3">
      <c r="A11" s="16" t="s">
        <v>24</v>
      </c>
      <c r="B11" s="17">
        <v>38</v>
      </c>
      <c r="C11" s="18">
        <v>315322.5</v>
      </c>
      <c r="D11" s="18">
        <v>971213.1</v>
      </c>
      <c r="E11" s="19">
        <v>4</v>
      </c>
      <c r="F11" s="18">
        <v>43639.5</v>
      </c>
      <c r="G11" s="18">
        <v>203169.2</v>
      </c>
      <c r="H11" s="18">
        <v>0</v>
      </c>
      <c r="I11" s="18">
        <v>0</v>
      </c>
      <c r="J11" s="18">
        <v>0</v>
      </c>
      <c r="K11" s="19">
        <v>2</v>
      </c>
      <c r="L11" s="18">
        <v>38634</v>
      </c>
      <c r="M11" s="18">
        <v>127067.9</v>
      </c>
      <c r="N11" s="18">
        <v>0</v>
      </c>
      <c r="O11" s="18">
        <v>0</v>
      </c>
      <c r="P11" s="18">
        <v>0</v>
      </c>
      <c r="Q11" s="19">
        <v>20</v>
      </c>
      <c r="R11" s="19">
        <v>2768</v>
      </c>
      <c r="S11" s="18">
        <v>47032</v>
      </c>
      <c r="T11" s="19">
        <v>20</v>
      </c>
      <c r="U11" s="18">
        <v>2768</v>
      </c>
      <c r="V11" s="18">
        <v>47032</v>
      </c>
      <c r="W11" s="19">
        <v>0</v>
      </c>
      <c r="X11" s="18">
        <v>0</v>
      </c>
      <c r="Y11" s="18">
        <v>0</v>
      </c>
      <c r="Z11" s="19">
        <v>12</v>
      </c>
      <c r="AA11" s="18">
        <v>186017</v>
      </c>
      <c r="AB11" s="18">
        <v>640976</v>
      </c>
    </row>
    <row r="12" spans="1:28" x14ac:dyDescent="0.3">
      <c r="A12" s="16" t="s">
        <v>25</v>
      </c>
      <c r="B12" s="20">
        <v>39</v>
      </c>
      <c r="C12" s="21">
        <v>320799.5</v>
      </c>
      <c r="D12" s="21">
        <v>985270.3</v>
      </c>
      <c r="E12" s="22">
        <v>4</v>
      </c>
      <c r="F12" s="23">
        <v>43640.3</v>
      </c>
      <c r="G12" s="23">
        <v>203169</v>
      </c>
      <c r="H12" s="22" t="s">
        <v>26</v>
      </c>
      <c r="I12" s="22" t="s">
        <v>27</v>
      </c>
      <c r="J12" s="22" t="s">
        <v>27</v>
      </c>
      <c r="K12" s="24">
        <v>2</v>
      </c>
      <c r="L12" s="23">
        <v>38635.199999999997</v>
      </c>
      <c r="M12" s="23">
        <v>141126.1</v>
      </c>
      <c r="N12" s="24" t="s">
        <v>26</v>
      </c>
      <c r="O12" s="24" t="s">
        <v>27</v>
      </c>
      <c r="P12" s="24" t="s">
        <v>27</v>
      </c>
      <c r="Q12" s="25">
        <v>21</v>
      </c>
      <c r="R12" s="25">
        <v>2843</v>
      </c>
      <c r="S12" s="21">
        <v>51080</v>
      </c>
      <c r="T12" s="24">
        <v>21</v>
      </c>
      <c r="U12" s="23">
        <v>2843</v>
      </c>
      <c r="V12" s="23">
        <v>51080</v>
      </c>
      <c r="W12" s="24" t="s">
        <v>26</v>
      </c>
      <c r="X12" s="24" t="s">
        <v>26</v>
      </c>
      <c r="Y12" s="24" t="s">
        <v>27</v>
      </c>
      <c r="Z12" s="24">
        <v>12</v>
      </c>
      <c r="AA12" s="23">
        <v>187444</v>
      </c>
      <c r="AB12" s="23">
        <v>640975.19999999995</v>
      </c>
    </row>
    <row r="13" spans="1:28" x14ac:dyDescent="0.3">
      <c r="A13" s="26" t="s">
        <v>28</v>
      </c>
      <c r="B13" s="27">
        <v>39</v>
      </c>
      <c r="C13" s="28">
        <v>331188</v>
      </c>
      <c r="D13" s="28">
        <v>1008191</v>
      </c>
      <c r="E13" s="29">
        <v>4</v>
      </c>
      <c r="F13" s="30">
        <v>43610</v>
      </c>
      <c r="G13" s="30">
        <v>203169</v>
      </c>
      <c r="H13" s="29">
        <v>0</v>
      </c>
      <c r="I13" s="29">
        <v>0</v>
      </c>
      <c r="J13" s="29">
        <v>0</v>
      </c>
      <c r="K13" s="31">
        <v>2</v>
      </c>
      <c r="L13" s="30">
        <v>79531</v>
      </c>
      <c r="M13" s="30">
        <v>164046</v>
      </c>
      <c r="N13" s="31">
        <v>0</v>
      </c>
      <c r="O13" s="31">
        <v>0</v>
      </c>
      <c r="P13" s="31">
        <v>0</v>
      </c>
      <c r="Q13" s="32">
        <v>21</v>
      </c>
      <c r="R13" s="32">
        <v>2843</v>
      </c>
      <c r="S13" s="28">
        <v>50589</v>
      </c>
      <c r="T13" s="31">
        <v>21</v>
      </c>
      <c r="U13" s="30">
        <v>2843</v>
      </c>
      <c r="V13" s="30">
        <v>50589</v>
      </c>
      <c r="W13" s="31">
        <v>0</v>
      </c>
      <c r="X13" s="31">
        <v>0</v>
      </c>
      <c r="Y13" s="31">
        <v>0</v>
      </c>
      <c r="Z13" s="31">
        <v>12</v>
      </c>
      <c r="AA13" s="30">
        <v>157458</v>
      </c>
      <c r="AB13" s="30">
        <v>640976</v>
      </c>
    </row>
    <row r="14" spans="1:28" x14ac:dyDescent="0.3">
      <c r="A14" s="26" t="s">
        <v>29</v>
      </c>
      <c r="B14" s="27">
        <v>47</v>
      </c>
      <c r="C14" s="28">
        <v>575862.4</v>
      </c>
      <c r="D14" s="28">
        <v>1043881.8</v>
      </c>
      <c r="E14" s="29">
        <v>5</v>
      </c>
      <c r="F14" s="30">
        <v>56800.1</v>
      </c>
      <c r="G14" s="30">
        <v>238860.3</v>
      </c>
      <c r="H14" s="29"/>
      <c r="I14" s="29"/>
      <c r="J14" s="29"/>
      <c r="K14" s="31">
        <v>2</v>
      </c>
      <c r="L14" s="30">
        <v>43550.9</v>
      </c>
      <c r="M14" s="30">
        <v>164046.29999999999</v>
      </c>
      <c r="N14" s="31"/>
      <c r="O14" s="31"/>
      <c r="P14" s="31"/>
      <c r="Q14" s="32">
        <v>40</v>
      </c>
      <c r="R14" s="32">
        <v>6106</v>
      </c>
      <c r="S14" s="92">
        <f>SUM(S17:S37)</f>
        <v>288067.40000000002</v>
      </c>
      <c r="T14" s="84">
        <v>28</v>
      </c>
      <c r="U14" s="85">
        <v>6106</v>
      </c>
      <c r="V14" s="85">
        <v>288067</v>
      </c>
      <c r="W14" s="31">
        <v>0</v>
      </c>
      <c r="X14" s="31">
        <v>0</v>
      </c>
      <c r="Y14" s="31">
        <v>0</v>
      </c>
      <c r="Z14" s="31">
        <v>12</v>
      </c>
      <c r="AA14" s="30">
        <v>187444</v>
      </c>
      <c r="AB14" s="30">
        <v>640975.19999999995</v>
      </c>
    </row>
    <row r="15" spans="1:28" x14ac:dyDescent="0.3">
      <c r="A15" s="98"/>
      <c r="B15" s="93">
        <f>E15+H15+K15+N15+T15+W15+Z15</f>
        <v>47</v>
      </c>
      <c r="C15" s="94">
        <f>F15+I15+L15+O15+V15+Y15+AA15</f>
        <v>575862.4</v>
      </c>
      <c r="D15" s="94">
        <f>G15+J15+M15+P15+AB15</f>
        <v>1043881.8</v>
      </c>
      <c r="E15" s="95">
        <f>SUM(E16:E38)</f>
        <v>5</v>
      </c>
      <c r="F15" s="95">
        <f t="shared" ref="F15:J15" si="0">SUM(F16:F38)</f>
        <v>56800.1</v>
      </c>
      <c r="G15" s="95">
        <f t="shared" si="0"/>
        <v>238860.30000000002</v>
      </c>
      <c r="H15" s="95">
        <f t="shared" si="0"/>
        <v>0</v>
      </c>
      <c r="I15" s="95">
        <f t="shared" si="0"/>
        <v>0</v>
      </c>
      <c r="J15" s="95">
        <f t="shared" si="0"/>
        <v>0</v>
      </c>
      <c r="K15" s="95">
        <f>SUM(K16:K38)</f>
        <v>2</v>
      </c>
      <c r="L15" s="96">
        <f t="shared" ref="L15:P15" si="1">SUM(L16:L38)</f>
        <v>43550.9</v>
      </c>
      <c r="M15" s="96">
        <f t="shared" si="1"/>
        <v>164046.29999999999</v>
      </c>
      <c r="N15" s="95">
        <f t="shared" si="1"/>
        <v>0</v>
      </c>
      <c r="O15" s="95">
        <f t="shared" si="1"/>
        <v>0</v>
      </c>
      <c r="P15" s="95">
        <f t="shared" si="1"/>
        <v>0</v>
      </c>
      <c r="Q15" s="95">
        <f>SUM(Q16:Q38)</f>
        <v>28</v>
      </c>
      <c r="R15" s="95">
        <f t="shared" ref="R15:AB15" si="2">SUM(R16:R38)</f>
        <v>6106</v>
      </c>
      <c r="S15" s="95">
        <f t="shared" si="2"/>
        <v>288067.40000000002</v>
      </c>
      <c r="T15" s="95">
        <f t="shared" si="2"/>
        <v>28</v>
      </c>
      <c r="U15" s="95">
        <f t="shared" si="2"/>
        <v>6106</v>
      </c>
      <c r="V15" s="95">
        <f t="shared" si="2"/>
        <v>288067.40000000002</v>
      </c>
      <c r="W15" s="95">
        <f t="shared" si="2"/>
        <v>0</v>
      </c>
      <c r="X15" s="95">
        <f t="shared" si="2"/>
        <v>0</v>
      </c>
      <c r="Y15" s="95">
        <f t="shared" si="2"/>
        <v>0</v>
      </c>
      <c r="Z15" s="95">
        <f t="shared" si="2"/>
        <v>12</v>
      </c>
      <c r="AA15" s="95">
        <f>SUM(AA16:AA38)</f>
        <v>187444</v>
      </c>
      <c r="AB15" s="95">
        <f t="shared" si="2"/>
        <v>640975.20000000007</v>
      </c>
    </row>
    <row r="16" spans="1:28" x14ac:dyDescent="0.3">
      <c r="A16" s="16" t="s">
        <v>30</v>
      </c>
      <c r="B16" s="97">
        <f t="shared" ref="B16:B38" si="3">E16+H16+K16+N16+T16+W16+Z16</f>
        <v>0</v>
      </c>
      <c r="C16" s="76">
        <f t="shared" ref="C16:C38" si="4">F16+I16+L16+O16+V16+Y16+AA16</f>
        <v>0</v>
      </c>
      <c r="D16" s="76">
        <f t="shared" ref="D16:D38" si="5">G16+J16+M16+P16+AB16</f>
        <v>0</v>
      </c>
      <c r="E16" s="77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7">
        <v>0</v>
      </c>
      <c r="R16" s="77">
        <f>U16+X16</f>
        <v>0</v>
      </c>
      <c r="S16" s="78">
        <f>V16+Y16</f>
        <v>0</v>
      </c>
      <c r="T16" s="77">
        <v>0</v>
      </c>
      <c r="U16" s="77">
        <v>0</v>
      </c>
      <c r="V16" s="78">
        <v>0</v>
      </c>
      <c r="W16" s="78">
        <v>0</v>
      </c>
      <c r="X16" s="78">
        <v>0</v>
      </c>
      <c r="Y16" s="78">
        <v>0</v>
      </c>
      <c r="Z16" s="77">
        <v>0</v>
      </c>
      <c r="AA16" s="78">
        <v>0</v>
      </c>
      <c r="AB16" s="78">
        <v>0</v>
      </c>
    </row>
    <row r="17" spans="1:28" x14ac:dyDescent="0.3">
      <c r="A17" s="16" t="s">
        <v>31</v>
      </c>
      <c r="B17" s="97">
        <f t="shared" si="3"/>
        <v>15</v>
      </c>
      <c r="C17" s="76">
        <f t="shared" si="4"/>
        <v>105728.40000000001</v>
      </c>
      <c r="D17" s="76">
        <f t="shared" si="5"/>
        <v>367913</v>
      </c>
      <c r="E17" s="79">
        <v>3</v>
      </c>
      <c r="F17" s="80">
        <v>31252.6</v>
      </c>
      <c r="G17" s="80">
        <v>153303.70000000001</v>
      </c>
      <c r="H17" s="78">
        <v>0</v>
      </c>
      <c r="I17" s="78">
        <v>0</v>
      </c>
      <c r="J17" s="78">
        <v>0</v>
      </c>
      <c r="K17" s="79">
        <v>1</v>
      </c>
      <c r="L17" s="80">
        <v>34827.9</v>
      </c>
      <c r="M17" s="80">
        <v>130371.5</v>
      </c>
      <c r="N17" s="80">
        <v>0</v>
      </c>
      <c r="O17" s="80">
        <v>0</v>
      </c>
      <c r="P17" s="80">
        <v>0</v>
      </c>
      <c r="Q17" s="79">
        <f>T17+W17</f>
        <v>10</v>
      </c>
      <c r="R17" s="77">
        <f t="shared" ref="R17:S38" si="6">U17+X17</f>
        <v>1018</v>
      </c>
      <c r="S17" s="78">
        <f t="shared" si="6"/>
        <v>27314.799999999999</v>
      </c>
      <c r="T17" s="79">
        <v>10</v>
      </c>
      <c r="U17" s="79">
        <v>1018</v>
      </c>
      <c r="V17" s="80">
        <v>27314.799999999999</v>
      </c>
      <c r="W17" s="78">
        <v>0</v>
      </c>
      <c r="X17" s="78">
        <v>0</v>
      </c>
      <c r="Y17" s="78">
        <v>0</v>
      </c>
      <c r="Z17" s="79">
        <v>1</v>
      </c>
      <c r="AA17" s="80">
        <v>12333.1</v>
      </c>
      <c r="AB17" s="80">
        <v>84237.8</v>
      </c>
    </row>
    <row r="18" spans="1:28" x14ac:dyDescent="0.3">
      <c r="A18" s="16" t="s">
        <v>32</v>
      </c>
      <c r="B18" s="97">
        <f t="shared" si="3"/>
        <v>0</v>
      </c>
      <c r="C18" s="76">
        <f t="shared" si="4"/>
        <v>0</v>
      </c>
      <c r="D18" s="76">
        <f t="shared" si="5"/>
        <v>0</v>
      </c>
      <c r="E18" s="79">
        <v>0</v>
      </c>
      <c r="F18" s="80">
        <v>0</v>
      </c>
      <c r="G18" s="80">
        <v>0</v>
      </c>
      <c r="H18" s="78">
        <v>0</v>
      </c>
      <c r="I18" s="78">
        <v>0</v>
      </c>
      <c r="J18" s="78">
        <v>0</v>
      </c>
      <c r="K18" s="79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79">
        <f t="shared" ref="Q18:Q38" si="7">T18+W18</f>
        <v>0</v>
      </c>
      <c r="R18" s="77">
        <f t="shared" si="6"/>
        <v>0</v>
      </c>
      <c r="S18" s="78">
        <f t="shared" si="6"/>
        <v>0</v>
      </c>
      <c r="T18" s="79">
        <v>0</v>
      </c>
      <c r="U18" s="79">
        <v>0</v>
      </c>
      <c r="V18" s="80">
        <v>0</v>
      </c>
      <c r="W18" s="78">
        <v>0</v>
      </c>
      <c r="X18" s="78">
        <v>0</v>
      </c>
      <c r="Y18" s="78">
        <v>0</v>
      </c>
      <c r="Z18" s="79">
        <v>0</v>
      </c>
      <c r="AA18" s="80">
        <v>0</v>
      </c>
      <c r="AB18" s="80">
        <v>0</v>
      </c>
    </row>
    <row r="19" spans="1:28" x14ac:dyDescent="0.3">
      <c r="A19" s="16" t="s">
        <v>33</v>
      </c>
      <c r="B19" s="97">
        <f t="shared" si="3"/>
        <v>0</v>
      </c>
      <c r="C19" s="76">
        <f t="shared" si="4"/>
        <v>0</v>
      </c>
      <c r="D19" s="76">
        <f t="shared" si="5"/>
        <v>0</v>
      </c>
      <c r="E19" s="79">
        <v>0</v>
      </c>
      <c r="F19" s="80">
        <v>0</v>
      </c>
      <c r="G19" s="80">
        <v>0</v>
      </c>
      <c r="H19" s="78">
        <v>0</v>
      </c>
      <c r="I19" s="78">
        <v>0</v>
      </c>
      <c r="J19" s="78">
        <v>0</v>
      </c>
      <c r="K19" s="79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79">
        <f t="shared" si="7"/>
        <v>0</v>
      </c>
      <c r="R19" s="77">
        <f t="shared" si="6"/>
        <v>0</v>
      </c>
      <c r="S19" s="78">
        <f t="shared" si="6"/>
        <v>0</v>
      </c>
      <c r="T19" s="79">
        <v>0</v>
      </c>
      <c r="U19" s="79">
        <v>0</v>
      </c>
      <c r="V19" s="80">
        <v>0</v>
      </c>
      <c r="W19" s="78">
        <v>0</v>
      </c>
      <c r="X19" s="78">
        <v>0</v>
      </c>
      <c r="Y19" s="78">
        <v>0</v>
      </c>
      <c r="Z19" s="79">
        <v>0</v>
      </c>
      <c r="AA19" s="80">
        <v>0</v>
      </c>
      <c r="AB19" s="80">
        <v>0</v>
      </c>
    </row>
    <row r="20" spans="1:28" x14ac:dyDescent="0.3">
      <c r="A20" s="16" t="s">
        <v>34</v>
      </c>
      <c r="B20" s="97">
        <f t="shared" si="3"/>
        <v>0</v>
      </c>
      <c r="C20" s="76">
        <f t="shared" si="4"/>
        <v>0</v>
      </c>
      <c r="D20" s="76">
        <f t="shared" si="5"/>
        <v>0</v>
      </c>
      <c r="E20" s="79">
        <v>0</v>
      </c>
      <c r="F20" s="80">
        <v>0</v>
      </c>
      <c r="G20" s="80">
        <v>0</v>
      </c>
      <c r="H20" s="78">
        <v>0</v>
      </c>
      <c r="I20" s="78">
        <v>0</v>
      </c>
      <c r="J20" s="78">
        <v>0</v>
      </c>
      <c r="K20" s="79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79">
        <f t="shared" si="7"/>
        <v>0</v>
      </c>
      <c r="R20" s="77">
        <f t="shared" si="6"/>
        <v>0</v>
      </c>
      <c r="S20" s="78">
        <f t="shared" si="6"/>
        <v>0</v>
      </c>
      <c r="T20" s="79">
        <v>0</v>
      </c>
      <c r="U20" s="79">
        <v>0</v>
      </c>
      <c r="V20" s="80">
        <v>0</v>
      </c>
      <c r="W20" s="78">
        <v>0</v>
      </c>
      <c r="X20" s="78">
        <v>0</v>
      </c>
      <c r="Y20" s="78">
        <v>0</v>
      </c>
      <c r="Z20" s="79">
        <v>0</v>
      </c>
      <c r="AA20" s="80">
        <v>0</v>
      </c>
      <c r="AB20" s="80">
        <v>0</v>
      </c>
    </row>
    <row r="21" spans="1:28" x14ac:dyDescent="0.3">
      <c r="A21" s="16" t="s">
        <v>35</v>
      </c>
      <c r="B21" s="97">
        <f t="shared" si="3"/>
        <v>3</v>
      </c>
      <c r="C21" s="76">
        <f t="shared" si="4"/>
        <v>9568.7999999999993</v>
      </c>
      <c r="D21" s="76">
        <f t="shared" si="5"/>
        <v>17821.599999999999</v>
      </c>
      <c r="E21" s="79">
        <v>0</v>
      </c>
      <c r="F21" s="80">
        <v>0</v>
      </c>
      <c r="G21" s="80">
        <v>0</v>
      </c>
      <c r="H21" s="78">
        <v>0</v>
      </c>
      <c r="I21" s="78">
        <v>0</v>
      </c>
      <c r="J21" s="78">
        <v>0</v>
      </c>
      <c r="K21" s="79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79">
        <f t="shared" si="7"/>
        <v>2</v>
      </c>
      <c r="R21" s="77">
        <f t="shared" si="6"/>
        <v>900</v>
      </c>
      <c r="S21" s="78">
        <f t="shared" si="6"/>
        <v>5080</v>
      </c>
      <c r="T21" s="79">
        <v>2</v>
      </c>
      <c r="U21" s="79">
        <v>900</v>
      </c>
      <c r="V21" s="80">
        <v>5080</v>
      </c>
      <c r="W21" s="78">
        <v>0</v>
      </c>
      <c r="X21" s="78">
        <v>0</v>
      </c>
      <c r="Y21" s="78">
        <v>0</v>
      </c>
      <c r="Z21" s="81">
        <v>1</v>
      </c>
      <c r="AA21" s="80">
        <v>4488.8</v>
      </c>
      <c r="AB21" s="80">
        <v>17821.599999999999</v>
      </c>
    </row>
    <row r="22" spans="1:28" x14ac:dyDescent="0.3">
      <c r="A22" s="16" t="s">
        <v>36</v>
      </c>
      <c r="B22" s="97">
        <f t="shared" si="3"/>
        <v>0</v>
      </c>
      <c r="C22" s="76">
        <f t="shared" si="4"/>
        <v>0</v>
      </c>
      <c r="D22" s="76">
        <f t="shared" si="5"/>
        <v>0</v>
      </c>
      <c r="E22" s="79">
        <v>0</v>
      </c>
      <c r="F22" s="80">
        <v>0</v>
      </c>
      <c r="G22" s="80">
        <v>0</v>
      </c>
      <c r="H22" s="78">
        <v>0</v>
      </c>
      <c r="I22" s="78">
        <v>0</v>
      </c>
      <c r="J22" s="78">
        <v>0</v>
      </c>
      <c r="K22" s="79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79">
        <f t="shared" si="7"/>
        <v>0</v>
      </c>
      <c r="R22" s="77">
        <f t="shared" si="6"/>
        <v>0</v>
      </c>
      <c r="S22" s="78">
        <f t="shared" si="6"/>
        <v>0</v>
      </c>
      <c r="T22" s="79">
        <v>0</v>
      </c>
      <c r="U22" s="79">
        <v>0</v>
      </c>
      <c r="V22" s="80">
        <v>0</v>
      </c>
      <c r="W22" s="78">
        <v>0</v>
      </c>
      <c r="X22" s="78">
        <v>0</v>
      </c>
      <c r="Y22" s="78">
        <v>0</v>
      </c>
      <c r="Z22" s="80">
        <v>0</v>
      </c>
      <c r="AA22" s="80">
        <v>0</v>
      </c>
      <c r="AB22" s="80">
        <v>0</v>
      </c>
    </row>
    <row r="23" spans="1:28" x14ac:dyDescent="0.3">
      <c r="A23" s="16" t="s">
        <v>37</v>
      </c>
      <c r="B23" s="97">
        <f t="shared" si="3"/>
        <v>15</v>
      </c>
      <c r="C23" s="76">
        <f t="shared" si="4"/>
        <v>394328.69999999995</v>
      </c>
      <c r="D23" s="76">
        <f t="shared" si="5"/>
        <v>524284.1</v>
      </c>
      <c r="E23" s="79">
        <v>1</v>
      </c>
      <c r="F23" s="80">
        <v>11525.5</v>
      </c>
      <c r="G23" s="80">
        <v>41078.6</v>
      </c>
      <c r="H23" s="78">
        <v>0</v>
      </c>
      <c r="I23" s="78">
        <v>0</v>
      </c>
      <c r="J23" s="78">
        <v>0</v>
      </c>
      <c r="K23" s="79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79">
        <f t="shared" si="7"/>
        <v>6</v>
      </c>
      <c r="R23" s="77">
        <f t="shared" si="6"/>
        <v>3130</v>
      </c>
      <c r="S23" s="78">
        <f t="shared" si="6"/>
        <v>232541.8</v>
      </c>
      <c r="T23" s="79">
        <v>6</v>
      </c>
      <c r="U23" s="79">
        <v>3130</v>
      </c>
      <c r="V23" s="80">
        <v>232541.8</v>
      </c>
      <c r="W23" s="78">
        <v>0</v>
      </c>
      <c r="X23" s="78">
        <v>0</v>
      </c>
      <c r="Y23" s="78">
        <v>0</v>
      </c>
      <c r="Z23" s="81">
        <v>8</v>
      </c>
      <c r="AA23" s="80">
        <v>150261.4</v>
      </c>
      <c r="AB23" s="80">
        <v>483205.5</v>
      </c>
    </row>
    <row r="24" spans="1:28" x14ac:dyDescent="0.3">
      <c r="A24" s="16" t="s">
        <v>38</v>
      </c>
      <c r="B24" s="97">
        <f t="shared" si="3"/>
        <v>1</v>
      </c>
      <c r="C24" s="76">
        <f t="shared" si="4"/>
        <v>2331</v>
      </c>
      <c r="D24" s="76">
        <f t="shared" si="5"/>
        <v>0</v>
      </c>
      <c r="E24" s="79">
        <v>0</v>
      </c>
      <c r="F24" s="80">
        <v>0</v>
      </c>
      <c r="G24" s="80">
        <v>0</v>
      </c>
      <c r="H24" s="78">
        <v>0</v>
      </c>
      <c r="I24" s="78">
        <v>0</v>
      </c>
      <c r="J24" s="78">
        <v>0</v>
      </c>
      <c r="K24" s="79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79">
        <f t="shared" si="7"/>
        <v>1</v>
      </c>
      <c r="R24" s="77">
        <f t="shared" si="6"/>
        <v>211</v>
      </c>
      <c r="S24" s="78">
        <f t="shared" si="6"/>
        <v>2331</v>
      </c>
      <c r="T24" s="79">
        <v>1</v>
      </c>
      <c r="U24" s="79">
        <v>211</v>
      </c>
      <c r="V24" s="80">
        <v>2331</v>
      </c>
      <c r="W24" s="78">
        <v>0</v>
      </c>
      <c r="X24" s="78">
        <v>0</v>
      </c>
      <c r="Y24" s="78">
        <v>0</v>
      </c>
      <c r="Z24" s="80">
        <v>0</v>
      </c>
      <c r="AA24" s="80">
        <v>0</v>
      </c>
      <c r="AB24" s="80">
        <v>0</v>
      </c>
    </row>
    <row r="25" spans="1:28" x14ac:dyDescent="0.3">
      <c r="A25" s="16" t="s">
        <v>39</v>
      </c>
      <c r="B25" s="97">
        <f t="shared" si="3"/>
        <v>0</v>
      </c>
      <c r="C25" s="76">
        <f t="shared" si="4"/>
        <v>0</v>
      </c>
      <c r="D25" s="76">
        <f t="shared" si="5"/>
        <v>0</v>
      </c>
      <c r="E25" s="79">
        <v>0</v>
      </c>
      <c r="F25" s="80">
        <v>0</v>
      </c>
      <c r="G25" s="80">
        <v>0</v>
      </c>
      <c r="H25" s="78">
        <v>0</v>
      </c>
      <c r="I25" s="78">
        <v>0</v>
      </c>
      <c r="J25" s="78">
        <v>0</v>
      </c>
      <c r="K25" s="79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79">
        <f t="shared" si="7"/>
        <v>0</v>
      </c>
      <c r="R25" s="77">
        <f t="shared" si="6"/>
        <v>0</v>
      </c>
      <c r="S25" s="78">
        <f t="shared" si="6"/>
        <v>0</v>
      </c>
      <c r="T25" s="79">
        <v>0</v>
      </c>
      <c r="U25" s="79">
        <v>0</v>
      </c>
      <c r="V25" s="80">
        <v>0</v>
      </c>
      <c r="W25" s="78">
        <v>0</v>
      </c>
      <c r="X25" s="78">
        <v>0</v>
      </c>
      <c r="Y25" s="78">
        <v>0</v>
      </c>
      <c r="Z25" s="80">
        <v>0</v>
      </c>
      <c r="AA25" s="80">
        <v>0</v>
      </c>
      <c r="AB25" s="80">
        <v>0</v>
      </c>
    </row>
    <row r="26" spans="1:28" x14ac:dyDescent="0.3">
      <c r="A26" s="16" t="s">
        <v>40</v>
      </c>
      <c r="B26" s="97">
        <f t="shared" si="3"/>
        <v>2</v>
      </c>
      <c r="C26" s="76">
        <f t="shared" si="4"/>
        <v>8108.4</v>
      </c>
      <c r="D26" s="76">
        <f t="shared" si="5"/>
        <v>0</v>
      </c>
      <c r="E26" s="79">
        <v>0</v>
      </c>
      <c r="F26" s="80">
        <v>0</v>
      </c>
      <c r="G26" s="80">
        <v>0</v>
      </c>
      <c r="H26" s="78">
        <v>0</v>
      </c>
      <c r="I26" s="78">
        <v>0</v>
      </c>
      <c r="J26" s="78">
        <v>0</v>
      </c>
      <c r="K26" s="79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79">
        <f t="shared" si="7"/>
        <v>2</v>
      </c>
      <c r="R26" s="77">
        <f t="shared" si="6"/>
        <v>318</v>
      </c>
      <c r="S26" s="78">
        <f t="shared" si="6"/>
        <v>8108.4</v>
      </c>
      <c r="T26" s="79">
        <v>2</v>
      </c>
      <c r="U26" s="79">
        <v>318</v>
      </c>
      <c r="V26" s="80">
        <v>8108.4</v>
      </c>
      <c r="W26" s="78">
        <v>0</v>
      </c>
      <c r="X26" s="78">
        <v>0</v>
      </c>
      <c r="Y26" s="78">
        <v>0</v>
      </c>
      <c r="Z26" s="80">
        <v>0</v>
      </c>
      <c r="AA26" s="80">
        <v>0</v>
      </c>
      <c r="AB26" s="80">
        <v>0</v>
      </c>
    </row>
    <row r="27" spans="1:28" x14ac:dyDescent="0.3">
      <c r="A27" s="16" t="s">
        <v>41</v>
      </c>
      <c r="B27" s="97">
        <f t="shared" si="3"/>
        <v>0</v>
      </c>
      <c r="C27" s="76">
        <f t="shared" si="4"/>
        <v>0</v>
      </c>
      <c r="D27" s="76">
        <f t="shared" si="5"/>
        <v>0</v>
      </c>
      <c r="E27" s="79">
        <v>0</v>
      </c>
      <c r="F27" s="80">
        <v>0</v>
      </c>
      <c r="G27" s="80">
        <v>0</v>
      </c>
      <c r="H27" s="78">
        <v>0</v>
      </c>
      <c r="I27" s="78">
        <v>0</v>
      </c>
      <c r="J27" s="78">
        <v>0</v>
      </c>
      <c r="K27" s="79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79">
        <f t="shared" si="7"/>
        <v>0</v>
      </c>
      <c r="R27" s="77">
        <f t="shared" si="6"/>
        <v>0</v>
      </c>
      <c r="S27" s="78">
        <f t="shared" si="6"/>
        <v>0</v>
      </c>
      <c r="T27" s="79">
        <v>0</v>
      </c>
      <c r="U27" s="79">
        <v>0</v>
      </c>
      <c r="V27" s="80">
        <v>0</v>
      </c>
      <c r="W27" s="78">
        <v>0</v>
      </c>
      <c r="X27" s="78">
        <v>0</v>
      </c>
      <c r="Y27" s="78">
        <v>0</v>
      </c>
      <c r="Z27" s="80">
        <v>0</v>
      </c>
      <c r="AA27" s="80">
        <v>0</v>
      </c>
      <c r="AB27" s="80">
        <v>0</v>
      </c>
    </row>
    <row r="28" spans="1:28" x14ac:dyDescent="0.3">
      <c r="A28" s="16" t="s">
        <v>42</v>
      </c>
      <c r="B28" s="97">
        <f t="shared" si="3"/>
        <v>2</v>
      </c>
      <c r="C28" s="76">
        <f t="shared" si="4"/>
        <v>3778</v>
      </c>
      <c r="D28" s="76">
        <f t="shared" si="5"/>
        <v>0</v>
      </c>
      <c r="E28" s="79">
        <v>0</v>
      </c>
      <c r="F28" s="80">
        <v>0</v>
      </c>
      <c r="G28" s="80">
        <v>0</v>
      </c>
      <c r="H28" s="78">
        <v>0</v>
      </c>
      <c r="I28" s="78">
        <v>0</v>
      </c>
      <c r="J28" s="78">
        <v>0</v>
      </c>
      <c r="K28" s="79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79">
        <f t="shared" si="7"/>
        <v>2</v>
      </c>
      <c r="R28" s="77">
        <f t="shared" si="6"/>
        <v>236</v>
      </c>
      <c r="S28" s="78">
        <f t="shared" si="6"/>
        <v>3778</v>
      </c>
      <c r="T28" s="79">
        <v>2</v>
      </c>
      <c r="U28" s="79">
        <v>236</v>
      </c>
      <c r="V28" s="80">
        <v>3778</v>
      </c>
      <c r="W28" s="78">
        <v>0</v>
      </c>
      <c r="X28" s="78">
        <v>0</v>
      </c>
      <c r="Y28" s="78">
        <v>0</v>
      </c>
      <c r="Z28" s="80">
        <v>0</v>
      </c>
      <c r="AA28" s="80">
        <v>0</v>
      </c>
      <c r="AB28" s="80">
        <v>0</v>
      </c>
    </row>
    <row r="29" spans="1:28" x14ac:dyDescent="0.3">
      <c r="A29" s="16" t="s">
        <v>43</v>
      </c>
      <c r="B29" s="97">
        <f t="shared" si="3"/>
        <v>0</v>
      </c>
      <c r="C29" s="76">
        <f t="shared" si="4"/>
        <v>0</v>
      </c>
      <c r="D29" s="76">
        <f t="shared" si="5"/>
        <v>0</v>
      </c>
      <c r="E29" s="79">
        <v>0</v>
      </c>
      <c r="F29" s="80">
        <v>0</v>
      </c>
      <c r="G29" s="80">
        <v>0</v>
      </c>
      <c r="H29" s="78">
        <v>0</v>
      </c>
      <c r="I29" s="78">
        <v>0</v>
      </c>
      <c r="J29" s="78">
        <v>0</v>
      </c>
      <c r="K29" s="79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79">
        <f t="shared" si="7"/>
        <v>0</v>
      </c>
      <c r="R29" s="77">
        <f t="shared" si="6"/>
        <v>0</v>
      </c>
      <c r="S29" s="78">
        <f t="shared" si="6"/>
        <v>0</v>
      </c>
      <c r="T29" s="79">
        <v>0</v>
      </c>
      <c r="U29" s="79">
        <v>0</v>
      </c>
      <c r="V29" s="80">
        <v>0</v>
      </c>
      <c r="W29" s="78">
        <v>0</v>
      </c>
      <c r="X29" s="78">
        <v>0</v>
      </c>
      <c r="Y29" s="78">
        <v>0</v>
      </c>
      <c r="Z29" s="80">
        <v>0</v>
      </c>
      <c r="AA29" s="80">
        <v>0</v>
      </c>
      <c r="AB29" s="80">
        <v>0</v>
      </c>
    </row>
    <row r="30" spans="1:28" x14ac:dyDescent="0.3">
      <c r="A30" s="16" t="s">
        <v>44</v>
      </c>
      <c r="B30" s="97">
        <f t="shared" si="3"/>
        <v>1</v>
      </c>
      <c r="C30" s="76">
        <f t="shared" si="4"/>
        <v>3766.9</v>
      </c>
      <c r="D30" s="76">
        <f t="shared" si="5"/>
        <v>0</v>
      </c>
      <c r="E30" s="79">
        <v>0</v>
      </c>
      <c r="F30" s="80">
        <v>0</v>
      </c>
      <c r="G30" s="80">
        <v>0</v>
      </c>
      <c r="H30" s="78">
        <v>0</v>
      </c>
      <c r="I30" s="78">
        <v>0</v>
      </c>
      <c r="J30" s="78">
        <v>0</v>
      </c>
      <c r="K30" s="79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79">
        <f t="shared" si="7"/>
        <v>1</v>
      </c>
      <c r="R30" s="77">
        <f t="shared" si="6"/>
        <v>53</v>
      </c>
      <c r="S30" s="78">
        <f t="shared" si="6"/>
        <v>3766.9</v>
      </c>
      <c r="T30" s="79">
        <v>1</v>
      </c>
      <c r="U30" s="79">
        <v>53</v>
      </c>
      <c r="V30" s="80">
        <v>3766.9</v>
      </c>
      <c r="W30" s="78">
        <v>0</v>
      </c>
      <c r="X30" s="78">
        <v>0</v>
      </c>
      <c r="Y30" s="78">
        <v>0</v>
      </c>
      <c r="Z30" s="80">
        <v>0</v>
      </c>
      <c r="AA30" s="80">
        <v>0</v>
      </c>
      <c r="AB30" s="80">
        <v>0</v>
      </c>
    </row>
    <row r="31" spans="1:28" x14ac:dyDescent="0.3">
      <c r="A31" s="16" t="s">
        <v>45</v>
      </c>
      <c r="B31" s="97">
        <f t="shared" si="3"/>
        <v>0</v>
      </c>
      <c r="C31" s="76">
        <f t="shared" si="4"/>
        <v>0</v>
      </c>
      <c r="D31" s="76">
        <f t="shared" si="5"/>
        <v>0</v>
      </c>
      <c r="E31" s="79">
        <v>0</v>
      </c>
      <c r="F31" s="80">
        <v>0</v>
      </c>
      <c r="G31" s="80">
        <v>0</v>
      </c>
      <c r="H31" s="78">
        <v>0</v>
      </c>
      <c r="I31" s="78">
        <v>0</v>
      </c>
      <c r="J31" s="78">
        <v>0</v>
      </c>
      <c r="K31" s="79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79">
        <f t="shared" si="7"/>
        <v>0</v>
      </c>
      <c r="R31" s="77">
        <f t="shared" si="6"/>
        <v>0</v>
      </c>
      <c r="S31" s="78">
        <f t="shared" si="6"/>
        <v>0</v>
      </c>
      <c r="T31" s="79">
        <v>0</v>
      </c>
      <c r="U31" s="79">
        <v>0</v>
      </c>
      <c r="V31" s="80">
        <v>0</v>
      </c>
      <c r="W31" s="78">
        <v>0</v>
      </c>
      <c r="X31" s="78">
        <v>0</v>
      </c>
      <c r="Y31" s="78">
        <v>0</v>
      </c>
      <c r="Z31" s="80">
        <v>0</v>
      </c>
      <c r="AA31" s="80">
        <v>0</v>
      </c>
      <c r="AB31" s="80">
        <v>0</v>
      </c>
    </row>
    <row r="32" spans="1:28" x14ac:dyDescent="0.3">
      <c r="A32" s="16" t="s">
        <v>46</v>
      </c>
      <c r="B32" s="97">
        <f t="shared" si="3"/>
        <v>1</v>
      </c>
      <c r="C32" s="76">
        <f t="shared" si="4"/>
        <v>1167.0999999999999</v>
      </c>
      <c r="D32" s="76">
        <f t="shared" si="5"/>
        <v>0</v>
      </c>
      <c r="E32" s="79">
        <v>0</v>
      </c>
      <c r="F32" s="80">
        <v>0</v>
      </c>
      <c r="G32" s="80">
        <v>0</v>
      </c>
      <c r="H32" s="78">
        <v>0</v>
      </c>
      <c r="I32" s="78">
        <v>0</v>
      </c>
      <c r="J32" s="78">
        <v>0</v>
      </c>
      <c r="K32" s="79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79">
        <f t="shared" si="7"/>
        <v>1</v>
      </c>
      <c r="R32" s="77">
        <f t="shared" si="6"/>
        <v>52</v>
      </c>
      <c r="S32" s="78">
        <f t="shared" si="6"/>
        <v>1167.0999999999999</v>
      </c>
      <c r="T32" s="79">
        <v>1</v>
      </c>
      <c r="U32" s="79">
        <v>52</v>
      </c>
      <c r="V32" s="80">
        <v>1167.0999999999999</v>
      </c>
      <c r="W32" s="78">
        <v>0</v>
      </c>
      <c r="X32" s="78">
        <v>0</v>
      </c>
      <c r="Y32" s="78">
        <v>0</v>
      </c>
      <c r="Z32" s="80">
        <v>0</v>
      </c>
      <c r="AA32" s="80">
        <v>0</v>
      </c>
      <c r="AB32" s="80">
        <v>0</v>
      </c>
    </row>
    <row r="33" spans="1:28" x14ac:dyDescent="0.3">
      <c r="A33" s="16" t="s">
        <v>47</v>
      </c>
      <c r="B33" s="97">
        <f t="shared" si="3"/>
        <v>1</v>
      </c>
      <c r="C33" s="76">
        <f t="shared" si="4"/>
        <v>4088.7</v>
      </c>
      <c r="D33" s="76">
        <f t="shared" si="5"/>
        <v>23284.3</v>
      </c>
      <c r="E33" s="79">
        <v>0</v>
      </c>
      <c r="F33" s="80">
        <v>0</v>
      </c>
      <c r="G33" s="80">
        <v>0</v>
      </c>
      <c r="H33" s="78">
        <v>0</v>
      </c>
      <c r="I33" s="78">
        <v>0</v>
      </c>
      <c r="J33" s="78">
        <v>0</v>
      </c>
      <c r="K33" s="79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79">
        <f t="shared" si="7"/>
        <v>0</v>
      </c>
      <c r="R33" s="77">
        <f t="shared" si="6"/>
        <v>0</v>
      </c>
      <c r="S33" s="78">
        <f t="shared" si="6"/>
        <v>0</v>
      </c>
      <c r="T33" s="79">
        <v>0</v>
      </c>
      <c r="U33" s="79">
        <v>0</v>
      </c>
      <c r="V33" s="80">
        <v>0</v>
      </c>
      <c r="W33" s="78">
        <v>0</v>
      </c>
      <c r="X33" s="78">
        <v>0</v>
      </c>
      <c r="Y33" s="78">
        <v>0</v>
      </c>
      <c r="Z33" s="79">
        <v>1</v>
      </c>
      <c r="AA33" s="80">
        <v>4088.7</v>
      </c>
      <c r="AB33" s="80">
        <v>23284.3</v>
      </c>
    </row>
    <row r="34" spans="1:28" x14ac:dyDescent="0.3">
      <c r="A34" s="16" t="s">
        <v>48</v>
      </c>
      <c r="B34" s="97">
        <f t="shared" si="3"/>
        <v>1</v>
      </c>
      <c r="C34" s="76">
        <f t="shared" si="4"/>
        <v>1614</v>
      </c>
      <c r="D34" s="76">
        <f t="shared" si="5"/>
        <v>0</v>
      </c>
      <c r="E34" s="79">
        <v>0</v>
      </c>
      <c r="F34" s="80">
        <v>0</v>
      </c>
      <c r="G34" s="80">
        <v>0</v>
      </c>
      <c r="H34" s="78">
        <v>0</v>
      </c>
      <c r="I34" s="78">
        <v>0</v>
      </c>
      <c r="J34" s="78">
        <v>0</v>
      </c>
      <c r="K34" s="79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79">
        <f t="shared" si="7"/>
        <v>1</v>
      </c>
      <c r="R34" s="77">
        <f t="shared" si="6"/>
        <v>66</v>
      </c>
      <c r="S34" s="78">
        <f t="shared" si="6"/>
        <v>1614</v>
      </c>
      <c r="T34" s="79">
        <v>1</v>
      </c>
      <c r="U34" s="79">
        <v>66</v>
      </c>
      <c r="V34" s="80">
        <v>1614</v>
      </c>
      <c r="W34" s="78">
        <v>0</v>
      </c>
      <c r="X34" s="78">
        <v>0</v>
      </c>
      <c r="Y34" s="78">
        <v>0</v>
      </c>
      <c r="Z34" s="79">
        <v>0</v>
      </c>
      <c r="AA34" s="80">
        <v>0</v>
      </c>
      <c r="AB34" s="80">
        <v>0</v>
      </c>
    </row>
    <row r="35" spans="1:28" x14ac:dyDescent="0.3">
      <c r="A35" s="16" t="s">
        <v>49</v>
      </c>
      <c r="B35" s="97">
        <f t="shared" si="3"/>
        <v>1</v>
      </c>
      <c r="C35" s="76">
        <f t="shared" si="4"/>
        <v>1685.4</v>
      </c>
      <c r="D35" s="76">
        <f t="shared" si="5"/>
        <v>0</v>
      </c>
      <c r="E35" s="79">
        <v>0</v>
      </c>
      <c r="F35" s="80">
        <v>0</v>
      </c>
      <c r="G35" s="80">
        <v>0</v>
      </c>
      <c r="H35" s="78">
        <v>0</v>
      </c>
      <c r="I35" s="78">
        <v>0</v>
      </c>
      <c r="J35" s="78">
        <v>0</v>
      </c>
      <c r="K35" s="79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79">
        <f t="shared" si="7"/>
        <v>1</v>
      </c>
      <c r="R35" s="77">
        <f t="shared" si="6"/>
        <v>60</v>
      </c>
      <c r="S35" s="78">
        <f t="shared" si="6"/>
        <v>1685.4</v>
      </c>
      <c r="T35" s="79">
        <v>1</v>
      </c>
      <c r="U35" s="79">
        <v>60</v>
      </c>
      <c r="V35" s="80">
        <v>1685.4</v>
      </c>
      <c r="W35" s="78">
        <v>0</v>
      </c>
      <c r="X35" s="78">
        <v>0</v>
      </c>
      <c r="Y35" s="78">
        <v>0</v>
      </c>
      <c r="Z35" s="79">
        <v>0</v>
      </c>
      <c r="AA35" s="80">
        <v>0</v>
      </c>
      <c r="AB35" s="80">
        <v>0</v>
      </c>
    </row>
    <row r="36" spans="1:28" x14ac:dyDescent="0.3">
      <c r="A36" s="16" t="s">
        <v>50</v>
      </c>
      <c r="B36" s="97">
        <f t="shared" si="3"/>
        <v>2</v>
      </c>
      <c r="C36" s="76">
        <f t="shared" si="4"/>
        <v>9403</v>
      </c>
      <c r="D36" s="76">
        <f t="shared" si="5"/>
        <v>33674.800000000003</v>
      </c>
      <c r="E36" s="79">
        <v>0</v>
      </c>
      <c r="F36" s="80">
        <v>0</v>
      </c>
      <c r="G36" s="80">
        <v>0</v>
      </c>
      <c r="H36" s="78">
        <v>0</v>
      </c>
      <c r="I36" s="78">
        <v>0</v>
      </c>
      <c r="J36" s="78">
        <v>0</v>
      </c>
      <c r="K36" s="79">
        <v>1</v>
      </c>
      <c r="L36" s="80">
        <v>8723</v>
      </c>
      <c r="M36" s="80">
        <v>33674.800000000003</v>
      </c>
      <c r="N36" s="80">
        <v>0</v>
      </c>
      <c r="O36" s="80">
        <v>0</v>
      </c>
      <c r="P36" s="80">
        <v>0</v>
      </c>
      <c r="Q36" s="79">
        <f t="shared" si="7"/>
        <v>1</v>
      </c>
      <c r="R36" s="77">
        <f t="shared" si="6"/>
        <v>62</v>
      </c>
      <c r="S36" s="78">
        <f t="shared" si="6"/>
        <v>680</v>
      </c>
      <c r="T36" s="79">
        <v>1</v>
      </c>
      <c r="U36" s="79">
        <v>62</v>
      </c>
      <c r="V36" s="80">
        <v>680</v>
      </c>
      <c r="W36" s="78">
        <v>0</v>
      </c>
      <c r="X36" s="78">
        <v>0</v>
      </c>
      <c r="Y36" s="78">
        <v>0</v>
      </c>
      <c r="Z36" s="79">
        <v>0</v>
      </c>
      <c r="AA36" s="80">
        <v>0</v>
      </c>
      <c r="AB36" s="80">
        <v>0</v>
      </c>
    </row>
    <row r="37" spans="1:28" x14ac:dyDescent="0.3">
      <c r="A37" s="16" t="s">
        <v>51</v>
      </c>
      <c r="B37" s="97">
        <f t="shared" si="3"/>
        <v>2</v>
      </c>
      <c r="C37" s="76">
        <f t="shared" si="4"/>
        <v>30294</v>
      </c>
      <c r="D37" s="76">
        <f t="shared" si="5"/>
        <v>76904</v>
      </c>
      <c r="E37" s="79">
        <v>1</v>
      </c>
      <c r="F37" s="80">
        <v>14022</v>
      </c>
      <c r="G37" s="80">
        <v>44478</v>
      </c>
      <c r="H37" s="78">
        <v>0</v>
      </c>
      <c r="I37" s="78">
        <v>0</v>
      </c>
      <c r="J37" s="78">
        <v>0</v>
      </c>
      <c r="K37" s="79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79">
        <f t="shared" si="7"/>
        <v>0</v>
      </c>
      <c r="R37" s="77">
        <f t="shared" si="6"/>
        <v>0</v>
      </c>
      <c r="S37" s="78">
        <f t="shared" si="6"/>
        <v>0</v>
      </c>
      <c r="T37" s="79">
        <v>0</v>
      </c>
      <c r="U37" s="79">
        <v>0</v>
      </c>
      <c r="V37" s="80">
        <v>0</v>
      </c>
      <c r="W37" s="78">
        <v>0</v>
      </c>
      <c r="X37" s="78">
        <v>0</v>
      </c>
      <c r="Y37" s="78">
        <v>0</v>
      </c>
      <c r="Z37" s="79">
        <v>1</v>
      </c>
      <c r="AA37" s="80">
        <v>16272</v>
      </c>
      <c r="AB37" s="80">
        <v>32426</v>
      </c>
    </row>
    <row r="38" spans="1:28" x14ac:dyDescent="0.3">
      <c r="A38" s="26" t="s">
        <v>52</v>
      </c>
      <c r="B38" s="86">
        <f t="shared" si="3"/>
        <v>0</v>
      </c>
      <c r="C38" s="87">
        <f t="shared" si="4"/>
        <v>0</v>
      </c>
      <c r="D38" s="87">
        <f t="shared" si="5"/>
        <v>0</v>
      </c>
      <c r="E38" s="88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8">
        <v>0</v>
      </c>
      <c r="L38" s="89">
        <v>0</v>
      </c>
      <c r="M38" s="89">
        <v>0</v>
      </c>
      <c r="N38" s="90">
        <v>0</v>
      </c>
      <c r="O38" s="90">
        <v>0</v>
      </c>
      <c r="P38" s="90">
        <v>0</v>
      </c>
      <c r="Q38" s="91">
        <f t="shared" si="7"/>
        <v>0</v>
      </c>
      <c r="R38" s="88">
        <f t="shared" si="6"/>
        <v>0</v>
      </c>
      <c r="S38" s="89">
        <f t="shared" si="6"/>
        <v>0</v>
      </c>
      <c r="T38" s="88">
        <v>0</v>
      </c>
      <c r="U38" s="88">
        <v>0</v>
      </c>
      <c r="V38" s="89">
        <v>0</v>
      </c>
      <c r="W38" s="89">
        <v>0</v>
      </c>
      <c r="X38" s="89">
        <v>0</v>
      </c>
      <c r="Y38" s="89">
        <v>0</v>
      </c>
      <c r="Z38" s="88">
        <v>0</v>
      </c>
      <c r="AA38" s="89">
        <v>0</v>
      </c>
      <c r="AB38" s="89">
        <v>0</v>
      </c>
    </row>
    <row r="39" spans="1:28" x14ac:dyDescent="0.3">
      <c r="A39" s="2" t="s">
        <v>53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  <row r="40" spans="1:28" x14ac:dyDescent="0.3">
      <c r="A40" s="2" t="s">
        <v>54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x14ac:dyDescent="0.3">
      <c r="A41" s="2" t="s">
        <v>55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x14ac:dyDescent="0.3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</row>
  </sheetData>
  <mergeCells count="33">
    <mergeCell ref="W7:W8"/>
    <mergeCell ref="X7:X8"/>
    <mergeCell ref="Y7:Y8"/>
    <mergeCell ref="Z7:Z8"/>
    <mergeCell ref="AA7:AB7"/>
    <mergeCell ref="V7:V8"/>
    <mergeCell ref="H7:H8"/>
    <mergeCell ref="I7:J7"/>
    <mergeCell ref="K7:K8"/>
    <mergeCell ref="L7:M7"/>
    <mergeCell ref="N7:N8"/>
    <mergeCell ref="O7:P7"/>
    <mergeCell ref="Q7:Q8"/>
    <mergeCell ref="R7:R8"/>
    <mergeCell ref="S7:S8"/>
    <mergeCell ref="T7:T8"/>
    <mergeCell ref="U7:U8"/>
    <mergeCell ref="N5:P6"/>
    <mergeCell ref="Q5:Y5"/>
    <mergeCell ref="Z5:AB6"/>
    <mergeCell ref="Q6:S6"/>
    <mergeCell ref="T6:V6"/>
    <mergeCell ref="W6:Y6"/>
    <mergeCell ref="A4:B4"/>
    <mergeCell ref="A5:A8"/>
    <mergeCell ref="B5:D6"/>
    <mergeCell ref="E5:G6"/>
    <mergeCell ref="H5:J6"/>
    <mergeCell ref="K5:M6"/>
    <mergeCell ref="B7:B8"/>
    <mergeCell ref="C7:D7"/>
    <mergeCell ref="E7:E8"/>
    <mergeCell ref="F7:G7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2"/>
  <sheetViews>
    <sheetView workbookViewId="0"/>
  </sheetViews>
  <sheetFormatPr defaultRowHeight="16.5" x14ac:dyDescent="0.3"/>
  <cols>
    <col min="1" max="32" width="10.375" customWidth="1"/>
  </cols>
  <sheetData>
    <row r="1" spans="1:35" ht="18.75" x14ac:dyDescent="0.3">
      <c r="A1" s="36" t="s">
        <v>56</v>
      </c>
      <c r="B1" s="2"/>
      <c r="C1" s="2"/>
      <c r="D1" s="2"/>
      <c r="E1" s="37"/>
      <c r="F1" s="37"/>
      <c r="G1" s="37"/>
      <c r="H1" s="2"/>
      <c r="I1" s="38"/>
      <c r="J1" s="38"/>
      <c r="K1" s="38"/>
      <c r="L1" s="39"/>
      <c r="M1" s="39"/>
      <c r="N1" s="39"/>
      <c r="O1" s="39"/>
      <c r="P1" s="39"/>
      <c r="Q1" s="39"/>
      <c r="R1" s="39"/>
      <c r="S1" s="39"/>
      <c r="T1" s="39"/>
      <c r="U1" s="39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x14ac:dyDescent="0.3">
      <c r="A2" s="39"/>
      <c r="B2" s="39"/>
      <c r="C2" s="39"/>
      <c r="D2" s="39"/>
      <c r="E2" s="2"/>
      <c r="F2" s="2"/>
      <c r="G2" s="2"/>
      <c r="H2" s="2"/>
      <c r="I2" s="2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x14ac:dyDescent="0.3">
      <c r="A3" s="40" t="s">
        <v>57</v>
      </c>
      <c r="B3" s="40" t="s">
        <v>3</v>
      </c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pans="1:35" ht="24" customHeight="1" x14ac:dyDescent="0.3">
      <c r="A4" s="202" t="s">
        <v>4</v>
      </c>
      <c r="B4" s="203" t="s">
        <v>58</v>
      </c>
      <c r="C4" s="204"/>
      <c r="D4" s="205" t="s">
        <v>59</v>
      </c>
      <c r="E4" s="206"/>
      <c r="F4" s="209" t="s">
        <v>60</v>
      </c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1"/>
      <c r="S4" s="209" t="s">
        <v>61</v>
      </c>
      <c r="T4" s="210"/>
      <c r="U4" s="210"/>
      <c r="V4" s="211"/>
      <c r="W4" s="209" t="s">
        <v>62</v>
      </c>
      <c r="X4" s="210"/>
      <c r="Y4" s="210"/>
      <c r="Z4" s="210"/>
      <c r="AA4" s="210"/>
      <c r="AB4" s="211"/>
      <c r="AC4" s="209" t="s">
        <v>63</v>
      </c>
      <c r="AD4" s="212"/>
      <c r="AE4" s="212"/>
      <c r="AF4" s="13"/>
      <c r="AG4" s="13"/>
      <c r="AH4" s="13"/>
      <c r="AI4" s="13"/>
    </row>
    <row r="5" spans="1:35" ht="24" customHeight="1" x14ac:dyDescent="0.3">
      <c r="A5" s="202"/>
      <c r="B5" s="203"/>
      <c r="C5" s="204"/>
      <c r="D5" s="207"/>
      <c r="E5" s="208"/>
      <c r="F5" s="209" t="s">
        <v>64</v>
      </c>
      <c r="G5" s="211"/>
      <c r="H5" s="213" t="s">
        <v>65</v>
      </c>
      <c r="I5" s="211"/>
      <c r="J5" s="42" t="s">
        <v>66</v>
      </c>
      <c r="K5" s="214" t="s">
        <v>67</v>
      </c>
      <c r="L5" s="211"/>
      <c r="M5" s="215" t="s">
        <v>68</v>
      </c>
      <c r="N5" s="216"/>
      <c r="O5" s="215" t="s">
        <v>69</v>
      </c>
      <c r="P5" s="216"/>
      <c r="Q5" s="209" t="s">
        <v>70</v>
      </c>
      <c r="R5" s="211"/>
      <c r="S5" s="209" t="s">
        <v>71</v>
      </c>
      <c r="T5" s="211"/>
      <c r="U5" s="157" t="s">
        <v>72</v>
      </c>
      <c r="V5" s="157" t="s">
        <v>73</v>
      </c>
      <c r="W5" s="209" t="s">
        <v>74</v>
      </c>
      <c r="X5" s="203"/>
      <c r="Y5" s="209" t="s">
        <v>75</v>
      </c>
      <c r="Z5" s="203"/>
      <c r="AA5" s="217" t="s">
        <v>76</v>
      </c>
      <c r="AB5" s="211"/>
      <c r="AC5" s="158" t="s">
        <v>77</v>
      </c>
      <c r="AD5" s="159" t="s">
        <v>78</v>
      </c>
      <c r="AE5" s="162" t="s">
        <v>79</v>
      </c>
      <c r="AF5" s="13"/>
      <c r="AG5" s="13"/>
      <c r="AH5" s="13"/>
      <c r="AI5" s="13"/>
    </row>
    <row r="6" spans="1:35" ht="24" customHeight="1" x14ac:dyDescent="0.3">
      <c r="A6" s="43" t="s">
        <v>80</v>
      </c>
      <c r="B6" s="112">
        <v>65</v>
      </c>
      <c r="C6" s="113" t="s">
        <v>81</v>
      </c>
      <c r="D6" s="114">
        <v>0</v>
      </c>
      <c r="E6" s="114">
        <v>0</v>
      </c>
      <c r="F6" s="114">
        <v>9</v>
      </c>
      <c r="G6" s="113" t="s">
        <v>82</v>
      </c>
      <c r="H6" s="115">
        <v>5</v>
      </c>
      <c r="I6" s="114">
        <v>0</v>
      </c>
      <c r="J6" s="114">
        <v>0</v>
      </c>
      <c r="K6" s="115">
        <v>3</v>
      </c>
      <c r="L6" s="116">
        <v>0</v>
      </c>
      <c r="M6" s="115">
        <v>6</v>
      </c>
      <c r="N6" s="113" t="s">
        <v>81</v>
      </c>
      <c r="O6" s="115">
        <v>2</v>
      </c>
      <c r="P6" s="114">
        <v>0</v>
      </c>
      <c r="Q6" s="115">
        <v>2</v>
      </c>
      <c r="R6" s="114">
        <v>0</v>
      </c>
      <c r="S6" s="115">
        <v>26</v>
      </c>
      <c r="T6" s="114">
        <v>0</v>
      </c>
      <c r="U6" s="114">
        <v>0</v>
      </c>
      <c r="V6" s="114">
        <v>0</v>
      </c>
      <c r="W6" s="114">
        <v>3</v>
      </c>
      <c r="X6" s="114">
        <v>0</v>
      </c>
      <c r="Y6" s="114">
        <v>8</v>
      </c>
      <c r="Z6" s="113" t="s">
        <v>82</v>
      </c>
      <c r="AA6" s="113" t="s">
        <v>82</v>
      </c>
      <c r="AB6" s="113" t="s">
        <v>82</v>
      </c>
      <c r="AC6" s="113" t="s">
        <v>82</v>
      </c>
      <c r="AD6" s="113" t="s">
        <v>82</v>
      </c>
      <c r="AE6" s="117" t="s">
        <v>82</v>
      </c>
      <c r="AF6" s="44"/>
      <c r="AG6" s="46"/>
      <c r="AH6" s="45"/>
      <c r="AI6" s="45"/>
    </row>
    <row r="7" spans="1:35" ht="24" customHeight="1" x14ac:dyDescent="0.3">
      <c r="A7" s="43" t="s">
        <v>23</v>
      </c>
      <c r="B7" s="118">
        <v>68</v>
      </c>
      <c r="C7" s="119" t="s">
        <v>83</v>
      </c>
      <c r="D7" s="104">
        <v>0</v>
      </c>
      <c r="E7" s="104">
        <v>0</v>
      </c>
      <c r="F7" s="104">
        <v>9</v>
      </c>
      <c r="G7" s="119" t="s">
        <v>81</v>
      </c>
      <c r="H7" s="120">
        <v>5</v>
      </c>
      <c r="I7" s="104">
        <v>0</v>
      </c>
      <c r="J7" s="104">
        <v>0</v>
      </c>
      <c r="K7" s="120">
        <v>2</v>
      </c>
      <c r="L7" s="121">
        <v>0</v>
      </c>
      <c r="M7" s="120">
        <v>6</v>
      </c>
      <c r="N7" s="122">
        <v>1</v>
      </c>
      <c r="O7" s="120">
        <v>2</v>
      </c>
      <c r="P7" s="104">
        <v>0</v>
      </c>
      <c r="Q7" s="120">
        <v>2</v>
      </c>
      <c r="R7" s="104">
        <v>0</v>
      </c>
      <c r="S7" s="120">
        <v>26</v>
      </c>
      <c r="T7" s="104">
        <v>0</v>
      </c>
      <c r="U7" s="104">
        <v>0</v>
      </c>
      <c r="V7" s="104">
        <v>0</v>
      </c>
      <c r="W7" s="104">
        <v>3</v>
      </c>
      <c r="X7" s="104">
        <v>0</v>
      </c>
      <c r="Y7" s="104">
        <v>12</v>
      </c>
      <c r="Z7" s="119" t="s">
        <v>84</v>
      </c>
      <c r="AA7" s="119" t="s">
        <v>82</v>
      </c>
      <c r="AB7" s="119" t="s">
        <v>82</v>
      </c>
      <c r="AC7" s="119" t="s">
        <v>82</v>
      </c>
      <c r="AD7" s="119" t="s">
        <v>82</v>
      </c>
      <c r="AE7" s="123" t="s">
        <v>82</v>
      </c>
      <c r="AF7" s="44"/>
      <c r="AG7" s="46"/>
      <c r="AH7" s="45"/>
      <c r="AI7" s="45"/>
    </row>
    <row r="8" spans="1:35" ht="24" customHeight="1" x14ac:dyDescent="0.3">
      <c r="A8" s="43" t="s">
        <v>85</v>
      </c>
      <c r="B8" s="118">
        <v>67</v>
      </c>
      <c r="C8" s="124">
        <v>5</v>
      </c>
      <c r="D8" s="104">
        <v>0</v>
      </c>
      <c r="E8" s="104">
        <v>0</v>
      </c>
      <c r="F8" s="104">
        <v>9</v>
      </c>
      <c r="G8" s="125">
        <v>1</v>
      </c>
      <c r="H8" s="120">
        <v>5</v>
      </c>
      <c r="I8" s="104">
        <v>0</v>
      </c>
      <c r="J8" s="104">
        <v>0</v>
      </c>
      <c r="K8" s="126">
        <v>1</v>
      </c>
      <c r="L8" s="127">
        <v>0</v>
      </c>
      <c r="M8" s="126">
        <v>6</v>
      </c>
      <c r="N8" s="124">
        <v>1</v>
      </c>
      <c r="O8" s="126">
        <v>2</v>
      </c>
      <c r="P8" s="126">
        <v>0</v>
      </c>
      <c r="Q8" s="126">
        <v>2</v>
      </c>
      <c r="R8" s="104">
        <v>0</v>
      </c>
      <c r="S8" s="126">
        <v>26</v>
      </c>
      <c r="T8" s="128">
        <v>0</v>
      </c>
      <c r="U8" s="126">
        <v>0</v>
      </c>
      <c r="V8" s="126">
        <v>0</v>
      </c>
      <c r="W8" s="126">
        <v>3</v>
      </c>
      <c r="X8" s="104">
        <v>0</v>
      </c>
      <c r="Y8" s="119">
        <v>12</v>
      </c>
      <c r="Z8" s="119" t="s">
        <v>84</v>
      </c>
      <c r="AA8" s="119">
        <v>0</v>
      </c>
      <c r="AB8" s="119">
        <v>0</v>
      </c>
      <c r="AC8" s="119">
        <v>0</v>
      </c>
      <c r="AD8" s="119">
        <v>0</v>
      </c>
      <c r="AE8" s="123">
        <v>0</v>
      </c>
      <c r="AF8" s="44"/>
      <c r="AG8" s="46"/>
      <c r="AH8" s="45"/>
      <c r="AI8" s="45"/>
    </row>
    <row r="9" spans="1:35" ht="24" customHeight="1" x14ac:dyDescent="0.3">
      <c r="A9" s="43" t="s">
        <v>25</v>
      </c>
      <c r="B9" s="129">
        <v>64</v>
      </c>
      <c r="C9" s="130">
        <v>10</v>
      </c>
      <c r="D9" s="131">
        <v>0</v>
      </c>
      <c r="E9" s="132">
        <v>0</v>
      </c>
      <c r="F9" s="132">
        <v>9</v>
      </c>
      <c r="G9" s="133" t="s">
        <v>86</v>
      </c>
      <c r="H9" s="134">
        <v>5</v>
      </c>
      <c r="I9" s="134">
        <v>0</v>
      </c>
      <c r="J9" s="134">
        <v>1</v>
      </c>
      <c r="K9" s="131">
        <v>0</v>
      </c>
      <c r="L9" s="135">
        <v>0</v>
      </c>
      <c r="M9" s="136">
        <v>4</v>
      </c>
      <c r="N9" s="137" t="s">
        <v>86</v>
      </c>
      <c r="O9" s="135">
        <v>2</v>
      </c>
      <c r="P9" s="135">
        <v>0</v>
      </c>
      <c r="Q9" s="135">
        <v>3</v>
      </c>
      <c r="R9" s="135">
        <v>0</v>
      </c>
      <c r="S9" s="138">
        <v>26</v>
      </c>
      <c r="T9" s="137" t="s">
        <v>87</v>
      </c>
      <c r="U9" s="131">
        <v>0</v>
      </c>
      <c r="V9" s="135">
        <v>0</v>
      </c>
      <c r="W9" s="138">
        <v>3</v>
      </c>
      <c r="X9" s="135">
        <v>0</v>
      </c>
      <c r="Y9" s="138">
        <v>11</v>
      </c>
      <c r="Z9" s="137" t="s">
        <v>88</v>
      </c>
      <c r="AA9" s="135">
        <v>0</v>
      </c>
      <c r="AB9" s="135">
        <v>0</v>
      </c>
      <c r="AC9" s="139">
        <v>0</v>
      </c>
      <c r="AD9" s="139">
        <v>0</v>
      </c>
      <c r="AE9" s="140">
        <v>0</v>
      </c>
      <c r="AF9" s="44"/>
      <c r="AG9" s="46"/>
      <c r="AH9" s="45"/>
      <c r="AI9" s="45"/>
    </row>
    <row r="10" spans="1:35" ht="24" customHeight="1" x14ac:dyDescent="0.3">
      <c r="A10" s="48" t="s">
        <v>28</v>
      </c>
      <c r="B10" s="141">
        <f>D10+F10+H10+J10+K10+M10+O10+Q10+S10+U10+V10+W10+Y10+AA10+AC10+AD10+AE10</f>
        <v>63</v>
      </c>
      <c r="C10" s="142" t="s">
        <v>89</v>
      </c>
      <c r="D10" s="143"/>
      <c r="E10" s="144"/>
      <c r="F10" s="144">
        <v>8</v>
      </c>
      <c r="G10" s="145"/>
      <c r="H10" s="146">
        <v>5</v>
      </c>
      <c r="I10" s="146"/>
      <c r="J10" s="146">
        <v>1</v>
      </c>
      <c r="K10" s="143"/>
      <c r="L10" s="147"/>
      <c r="M10" s="148">
        <v>4</v>
      </c>
      <c r="N10" s="149" t="s">
        <v>86</v>
      </c>
      <c r="O10" s="147">
        <v>2</v>
      </c>
      <c r="P10" s="147"/>
      <c r="Q10" s="147">
        <v>3</v>
      </c>
      <c r="R10" s="147"/>
      <c r="S10" s="150">
        <v>27</v>
      </c>
      <c r="T10" s="149" t="s">
        <v>90</v>
      </c>
      <c r="U10" s="143"/>
      <c r="V10" s="147"/>
      <c r="W10" s="150">
        <v>3</v>
      </c>
      <c r="X10" s="147"/>
      <c r="Y10" s="150">
        <v>10</v>
      </c>
      <c r="Z10" s="149" t="s">
        <v>91</v>
      </c>
      <c r="AA10" s="147"/>
      <c r="AB10" s="147"/>
      <c r="AC10" s="151"/>
      <c r="AD10" s="151"/>
      <c r="AE10" s="152"/>
      <c r="AF10" s="47"/>
      <c r="AG10" s="45"/>
      <c r="AH10" s="45"/>
      <c r="AI10" s="45"/>
    </row>
    <row r="11" spans="1:35" ht="24" customHeight="1" x14ac:dyDescent="0.3">
      <c r="A11" s="48" t="s">
        <v>29</v>
      </c>
      <c r="B11" s="49">
        <v>59</v>
      </c>
      <c r="C11" s="50">
        <v>9</v>
      </c>
      <c r="D11" s="51">
        <v>0</v>
      </c>
      <c r="E11" s="52">
        <v>0</v>
      </c>
      <c r="F11" s="52">
        <v>7</v>
      </c>
      <c r="G11" s="52">
        <v>0</v>
      </c>
      <c r="H11" s="53">
        <v>5</v>
      </c>
      <c r="I11" s="53">
        <v>0</v>
      </c>
      <c r="J11" s="53">
        <v>0</v>
      </c>
      <c r="K11" s="51">
        <v>0</v>
      </c>
      <c r="L11" s="54">
        <v>0</v>
      </c>
      <c r="M11" s="55">
        <v>3</v>
      </c>
      <c r="N11" s="52">
        <v>0</v>
      </c>
      <c r="O11" s="54">
        <v>2</v>
      </c>
      <c r="P11" s="54">
        <v>0</v>
      </c>
      <c r="Q11" s="54">
        <v>3</v>
      </c>
      <c r="R11" s="54">
        <v>0</v>
      </c>
      <c r="S11" s="56">
        <v>26</v>
      </c>
      <c r="T11" s="50">
        <v>7</v>
      </c>
      <c r="U11" s="51">
        <v>0</v>
      </c>
      <c r="V11" s="54">
        <v>0</v>
      </c>
      <c r="W11" s="56">
        <v>3</v>
      </c>
      <c r="X11" s="54">
        <v>0</v>
      </c>
      <c r="Y11" s="56">
        <v>10</v>
      </c>
      <c r="Z11" s="50">
        <v>2</v>
      </c>
      <c r="AA11" s="54">
        <v>0</v>
      </c>
      <c r="AB11" s="54">
        <v>0</v>
      </c>
      <c r="AC11" s="57">
        <v>0</v>
      </c>
      <c r="AD11" s="57">
        <v>0</v>
      </c>
      <c r="AE11" s="57">
        <v>0</v>
      </c>
      <c r="AF11" s="45"/>
      <c r="AG11" s="45"/>
      <c r="AH11" s="45"/>
      <c r="AI11" s="45"/>
    </row>
    <row r="12" spans="1:35" ht="24" customHeight="1" x14ac:dyDescent="0.3">
      <c r="A12" s="99"/>
      <c r="B12" s="101">
        <f>SUM(B13:B35)</f>
        <v>59</v>
      </c>
      <c r="C12" s="154">
        <v>9</v>
      </c>
      <c r="D12" s="100">
        <f t="shared" ref="D12:AE12" si="0">SUM(D13:D35)</f>
        <v>0</v>
      </c>
      <c r="E12" s="100">
        <f t="shared" si="0"/>
        <v>0</v>
      </c>
      <c r="F12" s="100">
        <f t="shared" si="0"/>
        <v>7</v>
      </c>
      <c r="G12" s="100">
        <f t="shared" si="0"/>
        <v>0</v>
      </c>
      <c r="H12" s="100">
        <f t="shared" si="0"/>
        <v>5</v>
      </c>
      <c r="I12" s="100">
        <f t="shared" si="0"/>
        <v>0</v>
      </c>
      <c r="J12" s="100">
        <f t="shared" si="0"/>
        <v>0</v>
      </c>
      <c r="K12" s="100">
        <f t="shared" si="0"/>
        <v>0</v>
      </c>
      <c r="L12" s="100">
        <f t="shared" si="0"/>
        <v>0</v>
      </c>
      <c r="M12" s="100">
        <f t="shared" si="0"/>
        <v>3</v>
      </c>
      <c r="N12" s="100">
        <f t="shared" si="0"/>
        <v>0</v>
      </c>
      <c r="O12" s="100">
        <f t="shared" si="0"/>
        <v>2</v>
      </c>
      <c r="P12" s="100">
        <f t="shared" si="0"/>
        <v>0</v>
      </c>
      <c r="Q12" s="100">
        <f t="shared" si="0"/>
        <v>3</v>
      </c>
      <c r="R12" s="100">
        <f t="shared" si="0"/>
        <v>0</v>
      </c>
      <c r="S12" s="100">
        <f t="shared" si="0"/>
        <v>26</v>
      </c>
      <c r="T12" s="154">
        <v>7</v>
      </c>
      <c r="U12" s="100">
        <f t="shared" si="0"/>
        <v>0</v>
      </c>
      <c r="V12" s="100">
        <f t="shared" si="0"/>
        <v>0</v>
      </c>
      <c r="W12" s="100">
        <f t="shared" si="0"/>
        <v>3</v>
      </c>
      <c r="X12" s="100">
        <f t="shared" si="0"/>
        <v>0</v>
      </c>
      <c r="Y12" s="100">
        <f t="shared" si="0"/>
        <v>10</v>
      </c>
      <c r="Z12" s="161">
        <v>2</v>
      </c>
      <c r="AA12" s="100">
        <f t="shared" si="0"/>
        <v>0</v>
      </c>
      <c r="AB12" s="100">
        <f t="shared" si="0"/>
        <v>0</v>
      </c>
      <c r="AC12" s="100">
        <f t="shared" si="0"/>
        <v>0</v>
      </c>
      <c r="AD12" s="100">
        <f t="shared" si="0"/>
        <v>0</v>
      </c>
      <c r="AE12" s="100">
        <f t="shared" si="0"/>
        <v>0</v>
      </c>
      <c r="AF12" s="58"/>
      <c r="AG12" s="58"/>
      <c r="AH12" s="58"/>
      <c r="AI12" s="58"/>
    </row>
    <row r="13" spans="1:35" ht="24" customHeight="1" x14ac:dyDescent="0.3">
      <c r="A13" s="59" t="s">
        <v>30</v>
      </c>
      <c r="B13" s="102">
        <f>F13+H13+J13+K13+M13+O13+Q13+S13+W13+Y13</f>
        <v>1</v>
      </c>
      <c r="C13" s="153" t="s">
        <v>108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>
        <v>1</v>
      </c>
      <c r="T13" s="153" t="s">
        <v>108</v>
      </c>
      <c r="U13" s="104"/>
      <c r="V13" s="104"/>
      <c r="W13" s="104"/>
      <c r="X13" s="104"/>
      <c r="Y13" s="104"/>
      <c r="Z13" s="160"/>
      <c r="AA13" s="104"/>
      <c r="AB13" s="104"/>
      <c r="AC13" s="104"/>
      <c r="AD13" s="104"/>
      <c r="AE13" s="105"/>
      <c r="AF13" s="58"/>
      <c r="AG13" s="58"/>
      <c r="AH13" s="58"/>
      <c r="AI13" s="58"/>
    </row>
    <row r="14" spans="1:35" ht="24" customHeight="1" x14ac:dyDescent="0.3">
      <c r="A14" s="59" t="s">
        <v>31</v>
      </c>
      <c r="B14" s="102">
        <f t="shared" ref="B14:B35" si="1">F14+H14+J14+K14+M14+O14+Q14+S14+W14+Y14</f>
        <v>3</v>
      </c>
      <c r="C14" s="106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>
        <v>2</v>
      </c>
      <c r="T14" s="104"/>
      <c r="U14" s="104"/>
      <c r="V14" s="104"/>
      <c r="W14" s="104"/>
      <c r="X14" s="104"/>
      <c r="Y14" s="104">
        <v>1</v>
      </c>
      <c r="Z14" s="104"/>
      <c r="AA14" s="104"/>
      <c r="AB14" s="104"/>
      <c r="AC14" s="104"/>
      <c r="AD14" s="104"/>
      <c r="AE14" s="105"/>
      <c r="AF14" s="58"/>
      <c r="AG14" s="58"/>
      <c r="AH14" s="58"/>
      <c r="AI14" s="58"/>
    </row>
    <row r="15" spans="1:35" ht="24" customHeight="1" x14ac:dyDescent="0.3">
      <c r="A15" s="59" t="s">
        <v>32</v>
      </c>
      <c r="B15" s="102">
        <f t="shared" si="1"/>
        <v>0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5"/>
      <c r="AF15" s="58"/>
      <c r="AG15" s="58"/>
      <c r="AH15" s="58"/>
      <c r="AI15" s="58"/>
    </row>
    <row r="16" spans="1:35" ht="24" customHeight="1" x14ac:dyDescent="0.3">
      <c r="A16" s="59" t="s">
        <v>33</v>
      </c>
      <c r="B16" s="102">
        <f t="shared" si="1"/>
        <v>5</v>
      </c>
      <c r="C16" s="104"/>
      <c r="D16" s="104"/>
      <c r="E16" s="104"/>
      <c r="F16" s="107">
        <v>1</v>
      </c>
      <c r="G16" s="104"/>
      <c r="H16" s="104">
        <v>1</v>
      </c>
      <c r="I16" s="104"/>
      <c r="J16" s="104"/>
      <c r="K16" s="104"/>
      <c r="L16" s="104"/>
      <c r="M16" s="104"/>
      <c r="N16" s="104"/>
      <c r="O16" s="104">
        <v>1</v>
      </c>
      <c r="P16" s="104"/>
      <c r="Q16" s="104">
        <v>1</v>
      </c>
      <c r="R16" s="104"/>
      <c r="S16" s="104">
        <v>1</v>
      </c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5"/>
      <c r="AF16" s="58"/>
      <c r="AG16" s="58"/>
      <c r="AH16" s="58"/>
      <c r="AI16" s="58"/>
    </row>
    <row r="17" spans="1:35" ht="24" customHeight="1" x14ac:dyDescent="0.3">
      <c r="A17" s="59" t="s">
        <v>34</v>
      </c>
      <c r="B17" s="102">
        <f t="shared" si="1"/>
        <v>3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>
        <v>1</v>
      </c>
      <c r="N17" s="104"/>
      <c r="O17" s="104"/>
      <c r="P17" s="104"/>
      <c r="Q17" s="104"/>
      <c r="R17" s="104"/>
      <c r="S17" s="104">
        <v>1</v>
      </c>
      <c r="T17" s="104"/>
      <c r="U17" s="104"/>
      <c r="V17" s="104"/>
      <c r="W17" s="104"/>
      <c r="X17" s="104"/>
      <c r="Y17" s="104">
        <v>1</v>
      </c>
      <c r="Z17" s="104"/>
      <c r="AA17" s="104"/>
      <c r="AB17" s="104"/>
      <c r="AC17" s="104"/>
      <c r="AD17" s="104"/>
      <c r="AE17" s="105"/>
      <c r="AF17" s="58"/>
      <c r="AG17" s="58"/>
      <c r="AH17" s="58"/>
      <c r="AI17" s="58"/>
    </row>
    <row r="18" spans="1:35" ht="24" customHeight="1" x14ac:dyDescent="0.3">
      <c r="A18" s="59" t="s">
        <v>35</v>
      </c>
      <c r="B18" s="102">
        <f t="shared" si="1"/>
        <v>8</v>
      </c>
      <c r="C18" s="104"/>
      <c r="D18" s="104"/>
      <c r="E18" s="104"/>
      <c r="F18" s="104">
        <v>2</v>
      </c>
      <c r="G18" s="104"/>
      <c r="H18" s="104">
        <v>1</v>
      </c>
      <c r="I18" s="104"/>
      <c r="J18" s="104"/>
      <c r="K18" s="104"/>
      <c r="L18" s="104"/>
      <c r="M18" s="104"/>
      <c r="N18" s="104"/>
      <c r="O18" s="104">
        <v>1</v>
      </c>
      <c r="P18" s="104"/>
      <c r="Q18" s="104">
        <v>1</v>
      </c>
      <c r="R18" s="104"/>
      <c r="S18" s="104">
        <v>2</v>
      </c>
      <c r="T18" s="104"/>
      <c r="U18" s="104"/>
      <c r="V18" s="104"/>
      <c r="W18" s="104">
        <v>1</v>
      </c>
      <c r="X18" s="104"/>
      <c r="Y18" s="104"/>
      <c r="Z18" s="104"/>
      <c r="AA18" s="104"/>
      <c r="AB18" s="104"/>
      <c r="AC18" s="104"/>
      <c r="AD18" s="104"/>
      <c r="AE18" s="105"/>
      <c r="AF18" s="58"/>
      <c r="AG18" s="58"/>
      <c r="AH18" s="58"/>
      <c r="AI18" s="58"/>
    </row>
    <row r="19" spans="1:35" ht="24" customHeight="1" x14ac:dyDescent="0.3">
      <c r="A19" s="59" t="s">
        <v>92</v>
      </c>
      <c r="B19" s="102">
        <f t="shared" si="1"/>
        <v>1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>
        <v>1</v>
      </c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5"/>
      <c r="AF19" s="58"/>
      <c r="AG19" s="58"/>
      <c r="AH19" s="58"/>
      <c r="AI19" s="58"/>
    </row>
    <row r="20" spans="1:35" ht="24" customHeight="1" x14ac:dyDescent="0.3">
      <c r="A20" s="59" t="s">
        <v>37</v>
      </c>
      <c r="B20" s="102">
        <f t="shared" si="1"/>
        <v>5</v>
      </c>
      <c r="C20" s="104"/>
      <c r="D20" s="104"/>
      <c r="E20" s="104"/>
      <c r="F20" s="104">
        <v>1</v>
      </c>
      <c r="G20" s="104"/>
      <c r="H20" s="104"/>
      <c r="I20" s="104"/>
      <c r="J20" s="104"/>
      <c r="K20" s="104"/>
      <c r="L20" s="104"/>
      <c r="M20" s="104">
        <v>1</v>
      </c>
      <c r="N20" s="104"/>
      <c r="O20" s="104"/>
      <c r="P20" s="104"/>
      <c r="Q20" s="104"/>
      <c r="R20" s="104"/>
      <c r="S20" s="104">
        <v>1</v>
      </c>
      <c r="T20" s="104"/>
      <c r="U20" s="104"/>
      <c r="V20" s="104"/>
      <c r="W20" s="104">
        <v>1</v>
      </c>
      <c r="X20" s="104"/>
      <c r="Y20" s="104">
        <v>1</v>
      </c>
      <c r="Z20" s="104"/>
      <c r="AA20" s="104"/>
      <c r="AB20" s="104"/>
      <c r="AC20" s="104"/>
      <c r="AD20" s="104"/>
      <c r="AE20" s="105"/>
      <c r="AF20" s="58"/>
      <c r="AG20" s="58"/>
      <c r="AH20" s="58"/>
      <c r="AI20" s="58"/>
    </row>
    <row r="21" spans="1:35" ht="24" customHeight="1" x14ac:dyDescent="0.3">
      <c r="A21" s="59" t="s">
        <v>38</v>
      </c>
      <c r="B21" s="102">
        <f t="shared" si="1"/>
        <v>4</v>
      </c>
      <c r="C21" s="103" t="s">
        <v>108</v>
      </c>
      <c r="D21" s="104"/>
      <c r="E21" s="104"/>
      <c r="F21" s="104"/>
      <c r="G21" s="107"/>
      <c r="H21" s="104">
        <v>1</v>
      </c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>
        <v>2</v>
      </c>
      <c r="T21" s="104"/>
      <c r="U21" s="104"/>
      <c r="V21" s="104"/>
      <c r="W21" s="104"/>
      <c r="X21" s="104"/>
      <c r="Y21" s="104">
        <v>1</v>
      </c>
      <c r="Z21" s="103" t="s">
        <v>108</v>
      </c>
      <c r="AA21" s="104"/>
      <c r="AB21" s="104"/>
      <c r="AC21" s="104"/>
      <c r="AD21" s="104"/>
      <c r="AE21" s="105"/>
      <c r="AF21" s="58"/>
      <c r="AG21" s="58"/>
      <c r="AH21" s="58"/>
      <c r="AI21" s="58"/>
    </row>
    <row r="22" spans="1:35" ht="24" customHeight="1" x14ac:dyDescent="0.3">
      <c r="A22" s="59" t="s">
        <v>39</v>
      </c>
      <c r="B22" s="102">
        <f t="shared" si="1"/>
        <v>2</v>
      </c>
      <c r="C22" s="103" t="s">
        <v>109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>
        <v>1</v>
      </c>
      <c r="T22" s="103" t="s">
        <v>108</v>
      </c>
      <c r="U22" s="104"/>
      <c r="V22" s="104"/>
      <c r="W22" s="104"/>
      <c r="X22" s="104"/>
      <c r="Y22" s="104">
        <v>1</v>
      </c>
      <c r="Z22" s="103" t="s">
        <v>108</v>
      </c>
      <c r="AA22" s="104"/>
      <c r="AB22" s="104"/>
      <c r="AC22" s="104"/>
      <c r="AD22" s="104"/>
      <c r="AE22" s="105"/>
      <c r="AF22" s="58"/>
      <c r="AG22" s="58"/>
      <c r="AH22" s="58"/>
      <c r="AI22" s="58"/>
    </row>
    <row r="23" spans="1:35" ht="24" customHeight="1" x14ac:dyDescent="0.3">
      <c r="A23" s="59" t="s">
        <v>40</v>
      </c>
      <c r="B23" s="102">
        <f t="shared" si="1"/>
        <v>1</v>
      </c>
      <c r="C23" s="104"/>
      <c r="D23" s="104"/>
      <c r="E23" s="104"/>
      <c r="F23" s="104">
        <v>1</v>
      </c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5"/>
      <c r="AF23" s="58"/>
      <c r="AG23" s="58"/>
      <c r="AH23" s="58"/>
      <c r="AI23" s="58"/>
    </row>
    <row r="24" spans="1:35" ht="24" customHeight="1" x14ac:dyDescent="0.3">
      <c r="A24" s="59" t="s">
        <v>41</v>
      </c>
      <c r="B24" s="102">
        <f t="shared" si="1"/>
        <v>3</v>
      </c>
      <c r="C24" s="103" t="s">
        <v>108</v>
      </c>
      <c r="D24" s="104"/>
      <c r="E24" s="104"/>
      <c r="F24" s="104"/>
      <c r="G24" s="104"/>
      <c r="H24" s="104">
        <v>1</v>
      </c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>
        <v>2</v>
      </c>
      <c r="T24" s="103" t="s">
        <v>108</v>
      </c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5"/>
      <c r="AF24" s="58"/>
      <c r="AG24" s="58"/>
      <c r="AH24" s="58"/>
      <c r="AI24" s="58"/>
    </row>
    <row r="25" spans="1:35" ht="24" customHeight="1" x14ac:dyDescent="0.3">
      <c r="A25" s="59" t="s">
        <v>42</v>
      </c>
      <c r="B25" s="102">
        <f t="shared" si="1"/>
        <v>2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>
        <v>1</v>
      </c>
      <c r="T25" s="104"/>
      <c r="U25" s="104"/>
      <c r="V25" s="104"/>
      <c r="W25" s="104"/>
      <c r="X25" s="104"/>
      <c r="Y25" s="104">
        <v>1</v>
      </c>
      <c r="Z25" s="104"/>
      <c r="AA25" s="104"/>
      <c r="AB25" s="104"/>
      <c r="AC25" s="104"/>
      <c r="AD25" s="104"/>
      <c r="AE25" s="105"/>
      <c r="AF25" s="58"/>
      <c r="AG25" s="58"/>
      <c r="AH25" s="58"/>
      <c r="AI25" s="58"/>
    </row>
    <row r="26" spans="1:35" ht="24" customHeight="1" x14ac:dyDescent="0.3">
      <c r="A26" s="59" t="s">
        <v>43</v>
      </c>
      <c r="B26" s="102">
        <f t="shared" si="1"/>
        <v>1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>
        <v>1</v>
      </c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5"/>
      <c r="AF26" s="58"/>
      <c r="AG26" s="58"/>
      <c r="AH26" s="58"/>
      <c r="AI26" s="58"/>
    </row>
    <row r="27" spans="1:35" ht="24" customHeight="1" x14ac:dyDescent="0.3">
      <c r="A27" s="59" t="s">
        <v>44</v>
      </c>
      <c r="B27" s="102">
        <f t="shared" si="1"/>
        <v>1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>
        <v>1</v>
      </c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5"/>
      <c r="AF27" s="58"/>
      <c r="AG27" s="58"/>
      <c r="AH27" s="58"/>
      <c r="AI27" s="58"/>
    </row>
    <row r="28" spans="1:35" ht="24" customHeight="1" x14ac:dyDescent="0.3">
      <c r="A28" s="59" t="s">
        <v>45</v>
      </c>
      <c r="B28" s="102">
        <f t="shared" si="1"/>
        <v>3</v>
      </c>
      <c r="C28" s="103" t="s">
        <v>109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>
        <v>2</v>
      </c>
      <c r="T28" s="103" t="s">
        <v>109</v>
      </c>
      <c r="U28" s="104"/>
      <c r="V28" s="104"/>
      <c r="W28" s="104"/>
      <c r="X28" s="104"/>
      <c r="Y28" s="104">
        <v>1</v>
      </c>
      <c r="Z28" s="104"/>
      <c r="AA28" s="104"/>
      <c r="AB28" s="104"/>
      <c r="AC28" s="104"/>
      <c r="AD28" s="104"/>
      <c r="AE28" s="105"/>
      <c r="AF28" s="58"/>
      <c r="AG28" s="58"/>
      <c r="AH28" s="58"/>
      <c r="AI28" s="58"/>
    </row>
    <row r="29" spans="1:35" ht="24" customHeight="1" x14ac:dyDescent="0.3">
      <c r="A29" s="59" t="s">
        <v>46</v>
      </c>
      <c r="B29" s="102">
        <f t="shared" si="1"/>
        <v>3</v>
      </c>
      <c r="C29" s="103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3"/>
      <c r="O29" s="104"/>
      <c r="P29" s="104"/>
      <c r="Q29" s="104"/>
      <c r="R29" s="104"/>
      <c r="S29" s="104">
        <v>2</v>
      </c>
      <c r="T29" s="103"/>
      <c r="U29" s="104"/>
      <c r="V29" s="104"/>
      <c r="W29" s="104">
        <v>1</v>
      </c>
      <c r="X29" s="104"/>
      <c r="Y29" s="104"/>
      <c r="Z29" s="104"/>
      <c r="AA29" s="104"/>
      <c r="AB29" s="104"/>
      <c r="AC29" s="104"/>
      <c r="AD29" s="104"/>
      <c r="AE29" s="105"/>
      <c r="AF29" s="58"/>
      <c r="AG29" s="58"/>
      <c r="AH29" s="58"/>
      <c r="AI29" s="58"/>
    </row>
    <row r="30" spans="1:35" ht="24" customHeight="1" x14ac:dyDescent="0.3">
      <c r="A30" s="59" t="s">
        <v>47</v>
      </c>
      <c r="B30" s="102">
        <f t="shared" si="1"/>
        <v>0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5"/>
      <c r="AF30" s="58"/>
      <c r="AG30" s="58"/>
      <c r="AH30" s="58"/>
      <c r="AI30" s="58"/>
    </row>
    <row r="31" spans="1:35" ht="24" customHeight="1" x14ac:dyDescent="0.3">
      <c r="A31" s="59" t="s">
        <v>48</v>
      </c>
      <c r="B31" s="102">
        <f t="shared" si="1"/>
        <v>4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>
        <v>1</v>
      </c>
      <c r="R31" s="104"/>
      <c r="S31" s="104">
        <v>2</v>
      </c>
      <c r="T31" s="104"/>
      <c r="U31" s="104"/>
      <c r="V31" s="104"/>
      <c r="W31" s="104"/>
      <c r="X31" s="104"/>
      <c r="Y31" s="104">
        <v>1</v>
      </c>
      <c r="Z31" s="104"/>
      <c r="AA31" s="104"/>
      <c r="AB31" s="104"/>
      <c r="AC31" s="104"/>
      <c r="AD31" s="104"/>
      <c r="AE31" s="105"/>
      <c r="AF31" s="58"/>
      <c r="AG31" s="58"/>
      <c r="AH31" s="58"/>
      <c r="AI31" s="58"/>
    </row>
    <row r="32" spans="1:35" ht="24" customHeight="1" x14ac:dyDescent="0.3">
      <c r="A32" s="59" t="s">
        <v>49</v>
      </c>
      <c r="B32" s="102">
        <f t="shared" si="1"/>
        <v>2</v>
      </c>
      <c r="C32" s="104"/>
      <c r="D32" s="104"/>
      <c r="E32" s="104"/>
      <c r="F32" s="104">
        <v>1</v>
      </c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>
        <v>1</v>
      </c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5"/>
      <c r="AF32" s="58"/>
      <c r="AG32" s="58"/>
      <c r="AH32" s="58"/>
      <c r="AI32" s="58"/>
    </row>
    <row r="33" spans="1:35" ht="24" customHeight="1" x14ac:dyDescent="0.3">
      <c r="A33" s="59" t="s">
        <v>50</v>
      </c>
      <c r="B33" s="102">
        <f t="shared" si="1"/>
        <v>2</v>
      </c>
      <c r="C33" s="104"/>
      <c r="D33" s="104"/>
      <c r="E33" s="104"/>
      <c r="F33" s="104"/>
      <c r="G33" s="104"/>
      <c r="H33" s="104">
        <v>1</v>
      </c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>
        <v>1</v>
      </c>
      <c r="Z33" s="104"/>
      <c r="AA33" s="104"/>
      <c r="AB33" s="104"/>
      <c r="AC33" s="104"/>
      <c r="AD33" s="104"/>
      <c r="AE33" s="105"/>
      <c r="AF33" s="58"/>
      <c r="AG33" s="58"/>
      <c r="AH33" s="58"/>
      <c r="AI33" s="58"/>
    </row>
    <row r="34" spans="1:35" ht="24" customHeight="1" x14ac:dyDescent="0.3">
      <c r="A34" s="59" t="s">
        <v>51</v>
      </c>
      <c r="B34" s="102">
        <f t="shared" si="1"/>
        <v>4</v>
      </c>
      <c r="C34" s="103" t="s">
        <v>108</v>
      </c>
      <c r="D34" s="104"/>
      <c r="E34" s="104"/>
      <c r="F34" s="104">
        <v>1</v>
      </c>
      <c r="G34" s="104"/>
      <c r="H34" s="104"/>
      <c r="I34" s="104"/>
      <c r="J34" s="104"/>
      <c r="K34" s="104"/>
      <c r="L34" s="104"/>
      <c r="M34" s="104">
        <v>1</v>
      </c>
      <c r="N34" s="104"/>
      <c r="O34" s="104"/>
      <c r="P34" s="104"/>
      <c r="Q34" s="104"/>
      <c r="R34" s="104"/>
      <c r="S34" s="104">
        <v>1</v>
      </c>
      <c r="T34" s="103" t="s">
        <v>108</v>
      </c>
      <c r="U34" s="104"/>
      <c r="V34" s="104"/>
      <c r="W34" s="104"/>
      <c r="X34" s="104"/>
      <c r="Y34" s="104">
        <v>1</v>
      </c>
      <c r="Z34" s="104"/>
      <c r="AA34" s="104"/>
      <c r="AB34" s="104"/>
      <c r="AC34" s="104"/>
      <c r="AD34" s="104"/>
      <c r="AE34" s="105"/>
      <c r="AF34" s="58"/>
      <c r="AG34" s="58"/>
      <c r="AH34" s="58"/>
      <c r="AI34" s="58"/>
    </row>
    <row r="35" spans="1:35" ht="24" customHeight="1" x14ac:dyDescent="0.3">
      <c r="A35" s="60" t="s">
        <v>52</v>
      </c>
      <c r="B35" s="108">
        <f t="shared" si="1"/>
        <v>1</v>
      </c>
      <c r="C35" s="109" t="s">
        <v>108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>
        <v>1</v>
      </c>
      <c r="T35" s="109" t="s">
        <v>108</v>
      </c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1"/>
      <c r="AF35" s="58"/>
      <c r="AG35" s="58"/>
      <c r="AH35" s="58"/>
      <c r="AI35" s="58"/>
    </row>
    <row r="36" spans="1:35" x14ac:dyDescent="0.3">
      <c r="A36" s="40" t="s">
        <v>93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0"/>
      <c r="O36" s="40"/>
      <c r="P36" s="40"/>
      <c r="Q36" s="40"/>
      <c r="R36" s="40"/>
      <c r="S36" s="61"/>
      <c r="T36" s="40"/>
      <c r="U36" s="40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x14ac:dyDescent="0.3">
      <c r="A37" s="2" t="s">
        <v>94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x14ac:dyDescent="0.3">
      <c r="A38" s="2" t="s">
        <v>95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x14ac:dyDescent="0.3">
      <c r="A39" s="2" t="s">
        <v>96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x14ac:dyDescent="0.3">
      <c r="A40" s="2" t="s">
        <v>97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x14ac:dyDescent="0.3">
      <c r="A41" s="2" t="s">
        <v>98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</sheetData>
  <mergeCells count="17">
    <mergeCell ref="AC4:AE4"/>
    <mergeCell ref="F5:G5"/>
    <mergeCell ref="H5:I5"/>
    <mergeCell ref="K5:L5"/>
    <mergeCell ref="M5:N5"/>
    <mergeCell ref="O5:P5"/>
    <mergeCell ref="Q5:R5"/>
    <mergeCell ref="S5:T5"/>
    <mergeCell ref="W5:X5"/>
    <mergeCell ref="Y5:Z5"/>
    <mergeCell ref="W4:AB4"/>
    <mergeCell ref="AA5:AB5"/>
    <mergeCell ref="A4:A5"/>
    <mergeCell ref="B4:C5"/>
    <mergeCell ref="D4:E5"/>
    <mergeCell ref="F4:R4"/>
    <mergeCell ref="S4:V4"/>
  </mergeCells>
  <phoneticPr fontId="3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/>
  </sheetViews>
  <sheetFormatPr defaultRowHeight="16.5" x14ac:dyDescent="0.3"/>
  <cols>
    <col min="1" max="6" width="22.25" customWidth="1"/>
    <col min="7" max="7" width="21.125" customWidth="1"/>
  </cols>
  <sheetData>
    <row r="1" spans="1:6" ht="18.75" x14ac:dyDescent="0.3">
      <c r="A1" s="36" t="s">
        <v>99</v>
      </c>
      <c r="B1" s="2"/>
      <c r="C1" s="2"/>
      <c r="D1" s="1"/>
      <c r="E1" s="2"/>
      <c r="F1" s="2"/>
    </row>
    <row r="2" spans="1:6" x14ac:dyDescent="0.3">
      <c r="A2" s="2"/>
      <c r="B2" s="2"/>
      <c r="C2" s="2"/>
      <c r="D2" s="2"/>
      <c r="E2" s="2"/>
      <c r="F2" s="2"/>
    </row>
    <row r="3" spans="1:6" x14ac:dyDescent="0.3">
      <c r="A3" s="62" t="s">
        <v>100</v>
      </c>
      <c r="B3" s="2"/>
      <c r="C3" s="2"/>
      <c r="D3" s="2"/>
      <c r="E3" s="2"/>
      <c r="F3" s="2"/>
    </row>
    <row r="4" spans="1:6" ht="24" customHeight="1" x14ac:dyDescent="0.3">
      <c r="A4" s="218" t="s">
        <v>4</v>
      </c>
      <c r="B4" s="219" t="s">
        <v>101</v>
      </c>
      <c r="C4" s="219"/>
      <c r="D4" s="219"/>
      <c r="E4" s="219"/>
      <c r="F4" s="196"/>
    </row>
    <row r="5" spans="1:6" ht="24" customHeight="1" x14ac:dyDescent="0.3">
      <c r="A5" s="218"/>
      <c r="B5" s="155" t="s">
        <v>102</v>
      </c>
      <c r="C5" s="155" t="s">
        <v>103</v>
      </c>
      <c r="D5" s="155" t="s">
        <v>104</v>
      </c>
      <c r="E5" s="155" t="s">
        <v>105</v>
      </c>
      <c r="F5" s="156" t="s">
        <v>106</v>
      </c>
    </row>
    <row r="6" spans="1:6" ht="24" customHeight="1" x14ac:dyDescent="0.3">
      <c r="A6" s="63" t="s">
        <v>22</v>
      </c>
      <c r="B6" s="165">
        <v>19</v>
      </c>
      <c r="C6" s="166">
        <v>1554430</v>
      </c>
      <c r="D6" s="166">
        <v>1419161</v>
      </c>
      <c r="E6" s="166">
        <v>814411</v>
      </c>
      <c r="F6" s="167">
        <v>212490</v>
      </c>
    </row>
    <row r="7" spans="1:6" ht="24" customHeight="1" x14ac:dyDescent="0.3">
      <c r="A7" s="63" t="s">
        <v>23</v>
      </c>
      <c r="B7" s="168">
        <v>19</v>
      </c>
      <c r="C7" s="169">
        <v>1684982</v>
      </c>
      <c r="D7" s="169">
        <v>1555207</v>
      </c>
      <c r="E7" s="169">
        <v>1060741</v>
      </c>
      <c r="F7" s="170">
        <v>222596</v>
      </c>
    </row>
    <row r="8" spans="1:6" ht="24" customHeight="1" x14ac:dyDescent="0.3">
      <c r="A8" s="63" t="s">
        <v>24</v>
      </c>
      <c r="B8" s="168">
        <v>19</v>
      </c>
      <c r="C8" s="171">
        <v>1772118</v>
      </c>
      <c r="D8" s="171">
        <v>1632178</v>
      </c>
      <c r="E8" s="171">
        <v>1088562</v>
      </c>
      <c r="F8" s="172">
        <v>225832</v>
      </c>
    </row>
    <row r="9" spans="1:6" ht="24" customHeight="1" x14ac:dyDescent="0.3">
      <c r="A9" s="63" t="s">
        <v>25</v>
      </c>
      <c r="B9" s="173">
        <v>19</v>
      </c>
      <c r="C9" s="174">
        <v>1801011</v>
      </c>
      <c r="D9" s="174">
        <v>1654284</v>
      </c>
      <c r="E9" s="174">
        <v>1129203</v>
      </c>
      <c r="F9" s="175">
        <v>232181</v>
      </c>
    </row>
    <row r="10" spans="1:6" ht="24" customHeight="1" x14ac:dyDescent="0.3">
      <c r="A10" s="64" t="s">
        <v>28</v>
      </c>
      <c r="B10" s="176">
        <v>17</v>
      </c>
      <c r="C10" s="177">
        <v>1891205</v>
      </c>
      <c r="D10" s="177">
        <v>1732053</v>
      </c>
      <c r="E10" s="177">
        <v>1262378</v>
      </c>
      <c r="F10" s="178">
        <v>233736</v>
      </c>
    </row>
    <row r="11" spans="1:6" ht="24" customHeight="1" x14ac:dyDescent="0.3">
      <c r="A11" s="64" t="s">
        <v>29</v>
      </c>
      <c r="B11" s="163">
        <f>SUM(B13:B35)</f>
        <v>17</v>
      </c>
      <c r="C11" s="164">
        <f t="shared" ref="C11:F11" si="0">SUM(C13:C35)</f>
        <v>2067495</v>
      </c>
      <c r="D11" s="164">
        <f t="shared" si="0"/>
        <v>1895097</v>
      </c>
      <c r="E11" s="164">
        <f t="shared" si="0"/>
        <v>1484721</v>
      </c>
      <c r="F11" s="164">
        <f t="shared" si="0"/>
        <v>234384</v>
      </c>
    </row>
    <row r="12" spans="1:6" ht="24" customHeight="1" x14ac:dyDescent="0.3">
      <c r="A12" s="82"/>
      <c r="B12" s="65">
        <f>SUM(B13:B35)</f>
        <v>17</v>
      </c>
      <c r="C12" s="65">
        <f t="shared" ref="C12:F12" si="1">SUM(C13:C35)</f>
        <v>2067495</v>
      </c>
      <c r="D12" s="65">
        <f t="shared" si="1"/>
        <v>1895097</v>
      </c>
      <c r="E12" s="65">
        <f t="shared" si="1"/>
        <v>1484721</v>
      </c>
      <c r="F12" s="65">
        <f t="shared" si="1"/>
        <v>234384</v>
      </c>
    </row>
    <row r="13" spans="1:6" ht="24" customHeight="1" x14ac:dyDescent="0.3">
      <c r="A13" s="66" t="s">
        <v>110</v>
      </c>
      <c r="B13" s="67"/>
      <c r="C13" s="68"/>
      <c r="D13" s="68"/>
      <c r="E13" s="68"/>
      <c r="F13" s="68"/>
    </row>
    <row r="14" spans="1:6" ht="24" customHeight="1" x14ac:dyDescent="0.3">
      <c r="A14" s="66" t="s">
        <v>31</v>
      </c>
      <c r="B14" s="75">
        <v>4</v>
      </c>
      <c r="C14" s="68">
        <v>396843</v>
      </c>
      <c r="D14" s="68">
        <v>355164</v>
      </c>
      <c r="E14" s="68">
        <v>286657</v>
      </c>
      <c r="F14" s="68">
        <v>30926</v>
      </c>
    </row>
    <row r="15" spans="1:6" ht="24" customHeight="1" x14ac:dyDescent="0.3">
      <c r="A15" s="66" t="s">
        <v>32</v>
      </c>
      <c r="B15" s="75">
        <v>1</v>
      </c>
      <c r="C15" s="68">
        <v>85105</v>
      </c>
      <c r="D15" s="68">
        <v>78622</v>
      </c>
      <c r="E15" s="68">
        <v>61646</v>
      </c>
      <c r="F15" s="68">
        <v>12104</v>
      </c>
    </row>
    <row r="16" spans="1:6" ht="24" customHeight="1" x14ac:dyDescent="0.3">
      <c r="A16" s="66" t="s">
        <v>33</v>
      </c>
      <c r="B16" s="67"/>
      <c r="C16" s="68"/>
      <c r="D16" s="68"/>
      <c r="E16" s="68"/>
      <c r="F16" s="68"/>
    </row>
    <row r="17" spans="1:6" ht="24" customHeight="1" x14ac:dyDescent="0.3">
      <c r="A17" s="66" t="s">
        <v>34</v>
      </c>
      <c r="B17" s="67">
        <v>1</v>
      </c>
      <c r="C17" s="68">
        <v>229265</v>
      </c>
      <c r="D17" s="68">
        <v>210792</v>
      </c>
      <c r="E17" s="68">
        <v>157545</v>
      </c>
      <c r="F17" s="68">
        <v>25813</v>
      </c>
    </row>
    <row r="18" spans="1:6" ht="24" customHeight="1" x14ac:dyDescent="0.3">
      <c r="A18" s="66" t="s">
        <v>35</v>
      </c>
      <c r="B18" s="67">
        <v>3</v>
      </c>
      <c r="C18" s="68">
        <v>539957</v>
      </c>
      <c r="D18" s="68">
        <v>499240</v>
      </c>
      <c r="E18" s="68">
        <v>373818</v>
      </c>
      <c r="F18" s="68">
        <v>58339</v>
      </c>
    </row>
    <row r="19" spans="1:6" ht="24" customHeight="1" x14ac:dyDescent="0.3">
      <c r="A19" s="66" t="s">
        <v>36</v>
      </c>
      <c r="B19" s="67">
        <v>1</v>
      </c>
      <c r="C19" s="68">
        <v>73146</v>
      </c>
      <c r="D19" s="68">
        <v>67069</v>
      </c>
      <c r="E19" s="68">
        <v>49731</v>
      </c>
      <c r="F19" s="68">
        <v>12215</v>
      </c>
    </row>
    <row r="20" spans="1:6" ht="24" customHeight="1" x14ac:dyDescent="0.3">
      <c r="A20" s="66" t="s">
        <v>37</v>
      </c>
      <c r="B20" s="67">
        <v>1</v>
      </c>
      <c r="C20" s="68">
        <v>103746</v>
      </c>
      <c r="D20" s="68">
        <v>94486</v>
      </c>
      <c r="E20" s="68">
        <v>86789</v>
      </c>
      <c r="F20" s="68">
        <v>10570</v>
      </c>
    </row>
    <row r="21" spans="1:6" ht="24" customHeight="1" x14ac:dyDescent="0.3">
      <c r="A21" s="66" t="s">
        <v>38</v>
      </c>
      <c r="B21" s="67">
        <v>1</v>
      </c>
      <c r="C21" s="68">
        <v>80265</v>
      </c>
      <c r="D21" s="68">
        <v>75355</v>
      </c>
      <c r="E21" s="68">
        <v>67994</v>
      </c>
      <c r="F21" s="68">
        <v>9267</v>
      </c>
    </row>
    <row r="22" spans="1:6" ht="24" customHeight="1" x14ac:dyDescent="0.3">
      <c r="A22" s="66" t="s">
        <v>39</v>
      </c>
      <c r="B22" s="67"/>
      <c r="C22" s="68"/>
      <c r="D22" s="68"/>
      <c r="E22" s="68"/>
      <c r="F22" s="68"/>
    </row>
    <row r="23" spans="1:6" ht="24" customHeight="1" x14ac:dyDescent="0.3">
      <c r="A23" s="66" t="s">
        <v>40</v>
      </c>
      <c r="B23" s="67">
        <v>1</v>
      </c>
      <c r="C23" s="68">
        <v>135538</v>
      </c>
      <c r="D23" s="68">
        <v>124607</v>
      </c>
      <c r="E23" s="68">
        <v>98849</v>
      </c>
      <c r="F23" s="68">
        <v>14114</v>
      </c>
    </row>
    <row r="24" spans="1:6" ht="24" customHeight="1" x14ac:dyDescent="0.3">
      <c r="A24" s="66" t="s">
        <v>41</v>
      </c>
      <c r="B24" s="67"/>
      <c r="C24" s="68"/>
      <c r="D24" s="68"/>
      <c r="E24" s="68"/>
      <c r="F24" s="68"/>
    </row>
    <row r="25" spans="1:6" ht="24" customHeight="1" x14ac:dyDescent="0.3">
      <c r="A25" s="66" t="s">
        <v>42</v>
      </c>
      <c r="B25" s="67">
        <v>1</v>
      </c>
      <c r="C25" s="68">
        <v>133052</v>
      </c>
      <c r="D25" s="68">
        <v>123971</v>
      </c>
      <c r="E25" s="68">
        <v>86222</v>
      </c>
      <c r="F25" s="68">
        <v>14932</v>
      </c>
    </row>
    <row r="26" spans="1:6" ht="24" customHeight="1" x14ac:dyDescent="0.3">
      <c r="A26" s="66" t="s">
        <v>43</v>
      </c>
      <c r="B26" s="67">
        <v>1</v>
      </c>
      <c r="C26" s="68">
        <v>91028</v>
      </c>
      <c r="D26" s="68">
        <v>82737</v>
      </c>
      <c r="E26" s="68">
        <v>78983</v>
      </c>
      <c r="F26" s="68">
        <v>10549</v>
      </c>
    </row>
    <row r="27" spans="1:6" ht="24" customHeight="1" x14ac:dyDescent="0.3">
      <c r="A27" s="66" t="s">
        <v>44</v>
      </c>
      <c r="B27" s="67">
        <v>1</v>
      </c>
      <c r="C27" s="68">
        <v>118122</v>
      </c>
      <c r="D27" s="68">
        <v>107196</v>
      </c>
      <c r="E27" s="68">
        <v>98823</v>
      </c>
      <c r="F27" s="68">
        <v>18191</v>
      </c>
    </row>
    <row r="28" spans="1:6" ht="24" customHeight="1" x14ac:dyDescent="0.3">
      <c r="A28" s="66" t="s">
        <v>45</v>
      </c>
      <c r="B28" s="67">
        <v>1</v>
      </c>
      <c r="C28" s="68">
        <v>81428</v>
      </c>
      <c r="D28" s="68">
        <v>75858</v>
      </c>
      <c r="E28" s="68">
        <v>37664</v>
      </c>
      <c r="F28" s="68">
        <v>17364</v>
      </c>
    </row>
    <row r="29" spans="1:6" ht="24" customHeight="1" x14ac:dyDescent="0.3">
      <c r="A29" s="66" t="s">
        <v>46</v>
      </c>
      <c r="B29" s="69"/>
      <c r="C29" s="83"/>
      <c r="D29" s="83"/>
      <c r="E29" s="83"/>
      <c r="F29" s="83"/>
    </row>
    <row r="30" spans="1:6" ht="24" customHeight="1" x14ac:dyDescent="0.3">
      <c r="A30" s="66" t="s">
        <v>47</v>
      </c>
      <c r="B30" s="70"/>
      <c r="C30" s="71"/>
      <c r="D30" s="71"/>
      <c r="E30" s="71"/>
      <c r="F30" s="71"/>
    </row>
    <row r="31" spans="1:6" ht="24" customHeight="1" x14ac:dyDescent="0.3">
      <c r="A31" s="66" t="s">
        <v>48</v>
      </c>
      <c r="B31" s="70"/>
      <c r="C31" s="71"/>
      <c r="D31" s="71"/>
      <c r="E31" s="71"/>
      <c r="F31" s="71"/>
    </row>
    <row r="32" spans="1:6" ht="24" customHeight="1" x14ac:dyDescent="0.3">
      <c r="A32" s="66" t="s">
        <v>49</v>
      </c>
      <c r="B32" s="70"/>
      <c r="C32" s="71"/>
      <c r="D32" s="71"/>
      <c r="E32" s="71"/>
      <c r="F32" s="71"/>
    </row>
    <row r="33" spans="1:6" ht="24" customHeight="1" x14ac:dyDescent="0.3">
      <c r="A33" s="66" t="s">
        <v>50</v>
      </c>
      <c r="B33" s="70"/>
      <c r="C33" s="71"/>
      <c r="D33" s="71"/>
      <c r="E33" s="71"/>
      <c r="F33" s="71"/>
    </row>
    <row r="34" spans="1:6" ht="24" customHeight="1" x14ac:dyDescent="0.3">
      <c r="A34" s="66" t="s">
        <v>51</v>
      </c>
      <c r="B34" s="70"/>
      <c r="C34" s="71"/>
      <c r="D34" s="71"/>
      <c r="E34" s="71"/>
      <c r="F34" s="71"/>
    </row>
    <row r="35" spans="1:6" ht="24" customHeight="1" x14ac:dyDescent="0.3">
      <c r="A35" s="26" t="s">
        <v>52</v>
      </c>
      <c r="B35" s="72"/>
      <c r="C35" s="73"/>
      <c r="D35" s="73"/>
      <c r="E35" s="73"/>
      <c r="F35" s="73"/>
    </row>
    <row r="36" spans="1:6" x14ac:dyDescent="0.3">
      <c r="A36" s="2" t="s">
        <v>107</v>
      </c>
      <c r="B36" s="2"/>
      <c r="C36" s="74"/>
      <c r="D36" s="2"/>
      <c r="E36" s="2"/>
      <c r="F36" s="2"/>
    </row>
  </sheetData>
  <mergeCells count="2">
    <mergeCell ref="A4:A5"/>
    <mergeCell ref="B4:F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1.유통업체 현황</vt:lpstr>
      <vt:lpstr>2.금융기관</vt:lpstr>
      <vt:lpstr>3.새마을금고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통계1</dc:creator>
  <cp:lastModifiedBy>박대병</cp:lastModifiedBy>
  <cp:lastPrinted>2018-12-11T11:25:19Z</cp:lastPrinted>
  <dcterms:created xsi:type="dcterms:W3CDTF">2018-10-18T02:27:28Z</dcterms:created>
  <dcterms:modified xsi:type="dcterms:W3CDTF">2019-05-30T06:39:12Z</dcterms:modified>
</cp:coreProperties>
</file>