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0755"/>
  </bookViews>
  <sheets>
    <sheet name="1. 공무원 총괄" sheetId="3" r:id="rId1"/>
    <sheet name=" 2. 구본청 공무원" sheetId="4" r:id="rId2"/>
    <sheet name="3. 의회사무국, 직속기관 등 사업소 공무원" sheetId="5" r:id="rId3"/>
    <sheet name="4. 동 공무원" sheetId="6" r:id="rId4"/>
    <sheet name="5. 소방공무원" sheetId="7" r:id="rId5"/>
    <sheet name="6. 국회 및 지방의원" sheetId="2" r:id="rId6"/>
    <sheet name="7. 경찰공무원" sheetId="8" r:id="rId7"/>
    <sheet name="8. 퇴직사유별 공무원" sheetId="9" r:id="rId8"/>
    <sheet name="9. 관내관공서 및 주요기관" sheetId="10" r:id="rId9"/>
    <sheet name="10. 민원서류 처리" sheetId="11" r:id="rId10"/>
    <sheet name=" 11. 여권발급" sheetId="12" r:id="rId11"/>
    <sheet name="12.  범죄발생 및 검거(경찰서별)" sheetId="13" r:id="rId12"/>
    <sheet name=" 13. 연령별 피의자 " sheetId="14" r:id="rId13"/>
    <sheet name="14. 학력별 피의자 " sheetId="15" r:id="rId14"/>
    <sheet name="15. 소년범죄 " sheetId="16" r:id="rId15"/>
    <sheet name=" 16. 화재발생" sheetId="17" r:id="rId16"/>
    <sheet name="17. 발화요인별 화재발생" sheetId="18" r:id="rId17"/>
    <sheet name="18. 장소별 화재발생" sheetId="19" r:id="rId18"/>
    <sheet name="19. 산불발생 현황" sheetId="20" r:id="rId19"/>
    <sheet name="20. 소방 장비" sheetId="21" r:id="rId20"/>
    <sheet name=" 21. 119 구급활동 실적" sheetId="22" r:id="rId21"/>
    <sheet name=" 22. 119 구조활동 실적" sheetId="23" r:id="rId22"/>
    <sheet name="23. 재난사고 발생 및 피해 현황" sheetId="24" r:id="rId23"/>
    <sheet name=" 24. 풍수해 발생" sheetId="25" r:id="rId24"/>
    <sheet name=" 25. 소방대상물 현황" sheetId="27" r:id="rId25"/>
    <sheet name="26. 위험물 제조소 설치 현황" sheetId="26" r:id="rId26"/>
    <sheet name="27. 교통사고발생(자동차)" sheetId="28" r:id="rId27"/>
    <sheet name="28. 자동차 단속 및 처리" sheetId="29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7" l="1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B12" i="7"/>
  <c r="C14" i="7"/>
  <c r="C12" i="7" s="1"/>
  <c r="C13" i="7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B12" i="13"/>
  <c r="C14" i="13"/>
  <c r="B11" i="16"/>
  <c r="B12" i="16"/>
  <c r="M20" i="22"/>
  <c r="M19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B13" i="22"/>
  <c r="I12" i="23"/>
  <c r="I14" i="23"/>
  <c r="I13" i="23"/>
  <c r="I12" i="26"/>
  <c r="D12" i="26"/>
  <c r="B14" i="26"/>
  <c r="B13" i="26"/>
  <c r="I14" i="26"/>
  <c r="M18" i="22" l="1"/>
  <c r="B12" i="26"/>
  <c r="B14" i="29"/>
  <c r="B13" i="29"/>
  <c r="N11" i="28"/>
  <c r="M11" i="28"/>
  <c r="L11" i="28"/>
  <c r="K11" i="28"/>
  <c r="J11" i="28"/>
  <c r="I11" i="28"/>
  <c r="H11" i="28"/>
  <c r="F11" i="28"/>
  <c r="D11" i="28"/>
  <c r="B11" i="28"/>
  <c r="G9" i="28"/>
  <c r="E9" i="28"/>
  <c r="C9" i="28"/>
  <c r="G8" i="28"/>
  <c r="E8" i="28"/>
  <c r="C8" i="28"/>
  <c r="M24" i="29"/>
  <c r="L24" i="29"/>
  <c r="K24" i="29"/>
  <c r="J24" i="29"/>
  <c r="I24" i="29"/>
  <c r="H24" i="29"/>
  <c r="G24" i="29"/>
  <c r="F24" i="29"/>
  <c r="E24" i="29"/>
  <c r="D24" i="29"/>
  <c r="C24" i="29"/>
  <c r="B24" i="29"/>
  <c r="I23" i="29"/>
  <c r="H23" i="29"/>
  <c r="G23" i="29"/>
  <c r="F23" i="29"/>
  <c r="E23" i="29"/>
  <c r="D23" i="29"/>
  <c r="C23" i="29"/>
  <c r="B23" i="29"/>
  <c r="Q12" i="29"/>
  <c r="P12" i="29"/>
  <c r="O12" i="29"/>
  <c r="O9" i="29" s="1"/>
  <c r="N12" i="29"/>
  <c r="M12" i="29"/>
  <c r="M9" i="29" s="1"/>
  <c r="L12" i="29"/>
  <c r="K12" i="29"/>
  <c r="K9" i="29" s="1"/>
  <c r="J12" i="29"/>
  <c r="I12" i="29"/>
  <c r="H12" i="29"/>
  <c r="G12" i="29"/>
  <c r="F12" i="29"/>
  <c r="F9" i="29" s="1"/>
  <c r="E12" i="29"/>
  <c r="D12" i="29"/>
  <c r="C12" i="29"/>
  <c r="P11" i="29"/>
  <c r="P9" i="29" s="1"/>
  <c r="N11" i="29"/>
  <c r="L11" i="29"/>
  <c r="L9" i="29" s="1"/>
  <c r="J11" i="29"/>
  <c r="I11" i="29"/>
  <c r="I9" i="29" s="1"/>
  <c r="H11" i="29"/>
  <c r="G11" i="29"/>
  <c r="F11" i="29"/>
  <c r="D11" i="29"/>
  <c r="D9" i="29" s="1"/>
  <c r="C11" i="29"/>
  <c r="B11" i="29"/>
  <c r="J9" i="29"/>
  <c r="H9" i="29"/>
  <c r="G9" i="29"/>
  <c r="E9" i="29"/>
  <c r="C9" i="29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I9" i="26"/>
  <c r="D9" i="26"/>
  <c r="B13" i="27"/>
  <c r="B12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5" i="17"/>
  <c r="B14" i="17"/>
  <c r="I15" i="17"/>
  <c r="I14" i="17"/>
  <c r="D15" i="22"/>
  <c r="D14" i="22"/>
  <c r="B14" i="19"/>
  <c r="B13" i="19"/>
  <c r="B12" i="14"/>
  <c r="B10" i="14" s="1"/>
  <c r="C14" i="23"/>
  <c r="C13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I9" i="23"/>
  <c r="C9" i="23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D10" i="22"/>
  <c r="G27" i="21"/>
  <c r="B27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G23" i="21"/>
  <c r="B23" i="21"/>
  <c r="B15" i="21"/>
  <c r="Q14" i="21"/>
  <c r="J14" i="21"/>
  <c r="C14" i="21"/>
  <c r="B14" i="21"/>
  <c r="B12" i="21" s="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B9" i="19"/>
  <c r="M12" i="18"/>
  <c r="L12" i="18"/>
  <c r="K12" i="18"/>
  <c r="J12" i="18"/>
  <c r="I12" i="18"/>
  <c r="H12" i="18"/>
  <c r="G12" i="18"/>
  <c r="F12" i="18"/>
  <c r="E12" i="18"/>
  <c r="D12" i="18"/>
  <c r="C12" i="18"/>
  <c r="B12" i="18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I10" i="16"/>
  <c r="H10" i="16"/>
  <c r="G10" i="16"/>
  <c r="F10" i="16"/>
  <c r="E10" i="16"/>
  <c r="D10" i="16"/>
  <c r="C10" i="16"/>
  <c r="B10" i="16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M10" i="14"/>
  <c r="L10" i="14"/>
  <c r="K10" i="14"/>
  <c r="J10" i="14"/>
  <c r="I10" i="14"/>
  <c r="H10" i="14"/>
  <c r="G10" i="14"/>
  <c r="F10" i="14"/>
  <c r="E10" i="14"/>
  <c r="D10" i="14"/>
  <c r="C10" i="14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B7" i="11"/>
  <c r="B12" i="29" l="1"/>
  <c r="B9" i="29" s="1"/>
  <c r="N9" i="29"/>
  <c r="Q11" i="29"/>
  <c r="Q9" i="29" s="1"/>
  <c r="B10" i="27"/>
  <c r="B12" i="10"/>
  <c r="B11" i="10"/>
  <c r="B10" i="10"/>
  <c r="B9" i="10"/>
  <c r="B8" i="10"/>
  <c r="B7" i="10"/>
  <c r="F10" i="8"/>
  <c r="E10" i="8"/>
  <c r="D10" i="8"/>
  <c r="C10" i="8"/>
  <c r="B10" i="8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C11" i="7"/>
  <c r="B11" i="7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</calcChain>
</file>

<file path=xl/comments1.xml><?xml version="1.0" encoding="utf-8"?>
<comments xmlns="http://schemas.openxmlformats.org/spreadsheetml/2006/main">
  <authors>
    <author>user</author>
    <author>Owner</author>
  </authors>
  <commentList>
    <comment ref="AF4" authorId="0" shapeId="0">
      <text>
        <r>
          <rPr>
            <sz val="9"/>
            <color indexed="81"/>
            <rFont val="굴림"/>
            <family val="3"/>
            <charset val="129"/>
          </rPr>
          <t xml:space="preserve">남구:한국농촌공사 달성지사(성당로 598)
북구:한국농촌공사 경북도본부(북구 구암로 254번지)
</t>
        </r>
      </text>
    </comment>
    <comment ref="C11" authorId="1" shapeId="0">
      <text>
        <r>
          <rPr>
            <b/>
            <sz val="9"/>
            <color indexed="81"/>
            <rFont val="돋움"/>
            <family val="3"/>
            <charset val="129"/>
          </rPr>
          <t>대구광역시청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별관</t>
        </r>
      </text>
    </comment>
    <comment ref="G11" authorId="1" shapeId="0">
      <text>
        <r>
          <rPr>
            <sz val="9"/>
            <color indexed="81"/>
            <rFont val="돋움"/>
            <family val="3"/>
            <charset val="129"/>
          </rPr>
          <t>보건소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1" shapeId="0">
      <text>
        <r>
          <rPr>
            <b/>
            <sz val="9"/>
            <color indexed="81"/>
            <rFont val="돋움"/>
            <family val="3"/>
            <charset val="129"/>
          </rPr>
          <t>건설본부
여성회관
농수산물도매시장</t>
        </r>
      </text>
    </comment>
    <comment ref="L11" authorId="1" shapeId="0">
      <text>
        <r>
          <rPr>
            <b/>
            <sz val="9"/>
            <color indexed="81"/>
            <rFont val="돋움"/>
            <family val="3"/>
            <charset val="129"/>
          </rPr>
          <t>어울아트센터</t>
        </r>
      </text>
    </comment>
    <comment ref="AB11" authorId="1" shapeId="0">
      <text>
        <r>
          <rPr>
            <sz val="9"/>
            <color indexed="81"/>
            <rFont val="돋움"/>
            <family val="3"/>
            <charset val="129"/>
          </rPr>
          <t>동북지방통계청
대구지방국세청교육문화관
경북선거관리위원회
대구동구선거관리위원회
대구북구선거관리위원회</t>
        </r>
      </text>
    </comment>
    <comment ref="C12" authorId="1" shapeId="0">
      <text>
        <r>
          <rPr>
            <b/>
            <sz val="9"/>
            <color indexed="81"/>
            <rFont val="돋움"/>
            <family val="3"/>
            <charset val="129"/>
          </rPr>
          <t>대구광역시청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별관</t>
        </r>
      </text>
    </comment>
    <comment ref="G12" authorId="1" shapeId="0">
      <text>
        <r>
          <rPr>
            <sz val="9"/>
            <color indexed="81"/>
            <rFont val="돋움"/>
            <family val="3"/>
            <charset val="129"/>
          </rPr>
          <t>보건소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1" shapeId="0">
      <text>
        <r>
          <rPr>
            <b/>
            <sz val="9"/>
            <color indexed="81"/>
            <rFont val="돋움"/>
            <family val="3"/>
            <charset val="129"/>
          </rPr>
          <t>건설본부
여성회관
농수산물도매시장</t>
        </r>
      </text>
    </comment>
    <comment ref="L12" authorId="1" shapeId="0">
      <text>
        <r>
          <rPr>
            <b/>
            <sz val="9"/>
            <color indexed="81"/>
            <rFont val="돋움"/>
            <family val="3"/>
            <charset val="129"/>
          </rPr>
          <t>어울아트센터</t>
        </r>
      </text>
    </comment>
    <comment ref="AB12" authorId="1" shapeId="0">
      <text>
        <r>
          <rPr>
            <sz val="9"/>
            <color indexed="81"/>
            <rFont val="돋움"/>
            <family val="3"/>
            <charset val="129"/>
          </rPr>
          <t>동북지방통계청
대구지방국세청교육문화관
경북선거관리위원회
대구동구선거관리위원회
대구북구선거관리위원회</t>
        </r>
      </text>
    </comment>
  </commentList>
</comments>
</file>

<file path=xl/sharedStrings.xml><?xml version="1.0" encoding="utf-8"?>
<sst xmlns="http://schemas.openxmlformats.org/spreadsheetml/2006/main" count="1073" uniqueCount="583">
  <si>
    <t>ⅩⅦ. 공공행정 및 사법</t>
    <phoneticPr fontId="4" type="noConversion"/>
  </si>
  <si>
    <t>단위:명</t>
    <phoneticPr fontId="4" type="noConversion"/>
  </si>
  <si>
    <t>연 별 및  
직 능 별</t>
  </si>
  <si>
    <t>합  계</t>
  </si>
  <si>
    <t>구  본  청</t>
  </si>
  <si>
    <t>구의회사무국, 
직속기관 및 사업소</t>
  </si>
  <si>
    <t>동</t>
  </si>
  <si>
    <t>2 0 1 2</t>
    <phoneticPr fontId="4" type="noConversion"/>
  </si>
  <si>
    <t>2 0 1 3</t>
  </si>
  <si>
    <t>2 0 1 4</t>
    <phoneticPr fontId="4" type="noConversion"/>
  </si>
  <si>
    <t>2 0 1 5</t>
    <phoneticPr fontId="4" type="noConversion"/>
  </si>
  <si>
    <t>2 0 1 6</t>
    <phoneticPr fontId="4" type="noConversion"/>
  </si>
  <si>
    <t>2 0 1 7</t>
    <phoneticPr fontId="4" type="noConversion"/>
  </si>
  <si>
    <t>정 무 직</t>
    <phoneticPr fontId="4" type="noConversion"/>
  </si>
  <si>
    <t>별 정 직</t>
    <phoneticPr fontId="4" type="noConversion"/>
  </si>
  <si>
    <t>특 정 직</t>
    <phoneticPr fontId="4" type="noConversion"/>
  </si>
  <si>
    <t>일 반 직</t>
    <phoneticPr fontId="4" type="noConversion"/>
  </si>
  <si>
    <t>연 구 관</t>
    <phoneticPr fontId="4" type="noConversion"/>
  </si>
  <si>
    <t>연 구 사</t>
    <phoneticPr fontId="4" type="noConversion"/>
  </si>
  <si>
    <t>지 도 관</t>
    <phoneticPr fontId="4" type="noConversion"/>
  </si>
  <si>
    <t>지 도 사</t>
    <phoneticPr fontId="4" type="noConversion"/>
  </si>
  <si>
    <t>자료:기획조정실</t>
    <phoneticPr fontId="4" type="noConversion"/>
  </si>
  <si>
    <t xml:space="preserve">  2. 구본청 공무원</t>
    <phoneticPr fontId="4" type="noConversion"/>
  </si>
  <si>
    <t>연  별</t>
  </si>
  <si>
    <t>정무직</t>
  </si>
  <si>
    <t>별정직</t>
  </si>
  <si>
    <t>일                       반                      직</t>
  </si>
  <si>
    <t>전문
경력관</t>
  </si>
  <si>
    <t>연구관</t>
  </si>
  <si>
    <t>연구사</t>
  </si>
  <si>
    <t>지도관</t>
  </si>
  <si>
    <t>지도사</t>
  </si>
  <si>
    <t>전문직</t>
  </si>
  <si>
    <t>기타직</t>
  </si>
  <si>
    <t xml:space="preserve"> </t>
  </si>
  <si>
    <t>1 급</t>
  </si>
  <si>
    <t>2 급</t>
  </si>
  <si>
    <t>3 급</t>
  </si>
  <si>
    <t>4 급</t>
  </si>
  <si>
    <t>5 급</t>
  </si>
  <si>
    <t>6 급</t>
  </si>
  <si>
    <t>7 급</t>
  </si>
  <si>
    <t>8 급</t>
  </si>
  <si>
    <t>9 급</t>
  </si>
  <si>
    <t xml:space="preserve">  3. 의회사무국, 직속기관 등 사업소 공무원</t>
    <phoneticPr fontId="4" type="noConversion"/>
  </si>
  <si>
    <t>단위 : 명</t>
    <phoneticPr fontId="4" type="noConversion"/>
  </si>
  <si>
    <t>합   계</t>
  </si>
  <si>
    <t>특정직</t>
  </si>
  <si>
    <t xml:space="preserve">        일              반               직</t>
  </si>
  <si>
    <t>1급</t>
  </si>
  <si>
    <t>2급</t>
  </si>
  <si>
    <t>2~3급</t>
  </si>
  <si>
    <t>3급</t>
  </si>
  <si>
    <t>4급</t>
  </si>
  <si>
    <t>5급</t>
  </si>
  <si>
    <t>6급</t>
  </si>
  <si>
    <t>7급</t>
  </si>
  <si>
    <t>8급</t>
  </si>
  <si>
    <t>9급</t>
  </si>
  <si>
    <t>2 0 1 2</t>
  </si>
  <si>
    <t>2 0 1 4</t>
  </si>
  <si>
    <t>의 회 사 무 국</t>
  </si>
  <si>
    <t>보   건   소</t>
  </si>
  <si>
    <t>어울아트센터</t>
    <phoneticPr fontId="4" type="noConversion"/>
  </si>
  <si>
    <t xml:space="preserve">  4. 동 공무원</t>
    <phoneticPr fontId="4" type="noConversion"/>
  </si>
  <si>
    <t>단위:명</t>
  </si>
  <si>
    <t>일               반              직</t>
  </si>
  <si>
    <t>기 타 직</t>
    <phoneticPr fontId="4" type="noConversion"/>
  </si>
  <si>
    <t xml:space="preserve"> 단위:명</t>
    <phoneticPr fontId="4" type="noConversion"/>
  </si>
  <si>
    <t xml:space="preserve">  </t>
  </si>
  <si>
    <t>합 계</t>
  </si>
  <si>
    <t>소                 방                 직</t>
  </si>
  <si>
    <t>일반직</t>
  </si>
  <si>
    <t>기능직</t>
  </si>
  <si>
    <t>의용소방대</t>
  </si>
  <si>
    <t>여성의용소방대</t>
  </si>
  <si>
    <t>전문대</t>
  </si>
  <si>
    <t>소방정감</t>
  </si>
  <si>
    <t>소방감</t>
  </si>
  <si>
    <t>소방준감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</si>
  <si>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</si>
  <si>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</si>
  <si>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</si>
  <si>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</si>
  <si>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</si>
  <si>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</si>
  <si>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</si>
  <si>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</si>
  <si>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</si>
  <si>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북부소방서</t>
    <phoneticPr fontId="4" type="noConversion"/>
  </si>
  <si>
    <t>서부소방서</t>
    <phoneticPr fontId="4" type="noConversion"/>
  </si>
  <si>
    <t>자료 : 북부소방서, 서부소방서, 소방안전본부</t>
    <phoneticPr fontId="4" type="noConversion"/>
  </si>
  <si>
    <t xml:space="preserve"> 주 :1. ( )숫자는 서부소방서 소속 읍내, 태전, 동천119안전센터 근무자임</t>
    <phoneticPr fontId="4" type="noConversion"/>
  </si>
  <si>
    <t xml:space="preserve">     2.합계란에 의용소방원 제외, 소방본부는 시본청공무원에 포함</t>
    <phoneticPr fontId="4" type="noConversion"/>
  </si>
  <si>
    <t xml:space="preserve">     3. 서부소방서 관할(읍내,동천,태전)수치는 2016는 부터 포함 작성</t>
    <phoneticPr fontId="4" type="noConversion"/>
  </si>
  <si>
    <t>경찰청소속</t>
  </si>
  <si>
    <t>해양경찰청소속</t>
    <phoneticPr fontId="4" type="noConversion"/>
  </si>
  <si>
    <t>계</t>
    <phoneticPr fontId="4" type="noConversion"/>
  </si>
  <si>
    <t>지방
경찰청</t>
  </si>
  <si>
    <t>경찰서</t>
  </si>
  <si>
    <t>지구대
파출소</t>
  </si>
  <si>
    <t>지방해양
경찰청</t>
    <phoneticPr fontId="4" type="noConversion"/>
  </si>
  <si>
    <t>해양경찰서</t>
    <phoneticPr fontId="4" type="noConversion"/>
  </si>
  <si>
    <t>파출소
출장소등</t>
    <phoneticPr fontId="4" type="noConversion"/>
  </si>
  <si>
    <t>-</t>
  </si>
  <si>
    <t xml:space="preserve">2 0 1 3 </t>
  </si>
  <si>
    <t>북부경찰서</t>
  </si>
  <si>
    <t>강북경찰서</t>
  </si>
  <si>
    <t>자료 :북부,강북경찰서, 지방경찰청</t>
    <phoneticPr fontId="4" type="noConversion"/>
  </si>
  <si>
    <t>연 별 및
사 유 별</t>
  </si>
  <si>
    <t>총  계</t>
  </si>
  <si>
    <t>고  위
공무원</t>
  </si>
  <si>
    <t>일               반               직</t>
  </si>
  <si>
    <t>관리운영직</t>
    <phoneticPr fontId="4" type="noConversion"/>
  </si>
  <si>
    <t>임기직</t>
    <phoneticPr fontId="4" type="noConversion"/>
  </si>
  <si>
    <t>기타직</t>
    <phoneticPr fontId="4" type="noConversion"/>
  </si>
  <si>
    <t>연구</t>
  </si>
  <si>
    <t>지도</t>
  </si>
  <si>
    <r>
      <t xml:space="preserve">2 0 1 </t>
    </r>
    <r>
      <rPr>
        <sz val="11"/>
        <color indexed="8"/>
        <rFont val="바탕체"/>
        <family val="1"/>
        <charset val="129"/>
      </rPr>
      <t>4</t>
    </r>
  </si>
  <si>
    <t>정년퇴직</t>
  </si>
  <si>
    <t>의원면직</t>
  </si>
  <si>
    <t>당연퇴직</t>
  </si>
  <si>
    <t>직권면직</t>
  </si>
  <si>
    <t>명예퇴직</t>
  </si>
  <si>
    <t>조기퇴직</t>
  </si>
  <si>
    <t>사    망</t>
  </si>
  <si>
    <t>징계파면</t>
  </si>
  <si>
    <t>징계해임</t>
  </si>
  <si>
    <t>자료 : 총무과</t>
    <phoneticPr fontId="4" type="noConversion"/>
  </si>
  <si>
    <t>단위:개소</t>
  </si>
  <si>
    <t>지         방         행         정         관         서</t>
  </si>
  <si>
    <t>경  찰 ·  소   방   관   서</t>
  </si>
  <si>
    <t xml:space="preserve">  법 원 검 찰 관 서 </t>
  </si>
  <si>
    <t>보훈청</t>
  </si>
  <si>
    <t>교육청</t>
  </si>
  <si>
    <r>
      <t>우체국    관 서</t>
    </r>
    <r>
      <rPr>
        <vertAlign val="superscript"/>
        <sz val="11"/>
        <rFont val="바탕체"/>
        <family val="1"/>
        <charset val="129"/>
      </rPr>
      <t>3)</t>
    </r>
  </si>
  <si>
    <t>세무서</t>
  </si>
  <si>
    <t>국립농산물품질관리원</t>
  </si>
  <si>
    <r>
      <t>기  타  중앙직속기관</t>
    </r>
    <r>
      <rPr>
        <vertAlign val="superscript"/>
        <sz val="11"/>
        <rFont val="바탕체"/>
        <family val="1"/>
        <charset val="129"/>
      </rPr>
      <t>4)</t>
    </r>
  </si>
  <si>
    <t>전화국</t>
  </si>
  <si>
    <r>
      <t>방송사</t>
    </r>
    <r>
      <rPr>
        <vertAlign val="superscript"/>
        <sz val="10"/>
        <rFont val="바탕체"/>
        <family val="1"/>
        <charset val="129"/>
      </rPr>
      <t>5)</t>
    </r>
  </si>
  <si>
    <r>
      <t>신문사</t>
    </r>
    <r>
      <rPr>
        <vertAlign val="superscript"/>
        <sz val="10"/>
        <rFont val="바탕체"/>
        <family val="1"/>
        <charset val="129"/>
      </rPr>
      <t>6)</t>
    </r>
  </si>
  <si>
    <t>한국
농촌
공사</t>
  </si>
  <si>
    <t>협     동     조     합</t>
  </si>
  <si>
    <t>시·도</t>
  </si>
  <si>
    <t>구·군</t>
  </si>
  <si>
    <t>동읍면</t>
  </si>
  <si>
    <t>직속기관</t>
  </si>
  <si>
    <t>출   장   소</t>
  </si>
  <si>
    <t>사 업 소</t>
  </si>
  <si>
    <t>경찰청</t>
  </si>
  <si>
    <t>순찰지구대·파출소</t>
  </si>
  <si>
    <t>소방  
본부</t>
  </si>
  <si>
    <t>소방서</t>
  </si>
  <si>
    <t>119
안전센터</t>
  </si>
  <si>
    <t>법원 · 지원</t>
  </si>
  <si>
    <t>등기소</t>
  </si>
  <si>
    <t>검찰청   지  청</t>
  </si>
  <si>
    <r>
      <t>교도소</t>
    </r>
    <r>
      <rPr>
        <vertAlign val="superscript"/>
        <sz val="11"/>
        <rFont val="바탕체"/>
        <family val="1"/>
        <charset val="129"/>
      </rPr>
      <t>2)</t>
    </r>
  </si>
  <si>
    <t>농  업</t>
  </si>
  <si>
    <t>원  예</t>
  </si>
  <si>
    <t>축  산</t>
  </si>
  <si>
    <t>수산업</t>
  </si>
  <si>
    <t>산  림</t>
  </si>
  <si>
    <r>
      <t>기타</t>
    </r>
    <r>
      <rPr>
        <vertAlign val="superscript"/>
        <sz val="11"/>
        <rFont val="바탕체"/>
        <family val="1"/>
        <charset val="129"/>
      </rPr>
      <t>7)</t>
    </r>
  </si>
  <si>
    <r>
      <t>시</t>
    </r>
    <r>
      <rPr>
        <vertAlign val="superscript"/>
        <sz val="11"/>
        <rFont val="바탕체"/>
        <family val="1"/>
        <charset val="129"/>
      </rPr>
      <t>1)</t>
    </r>
  </si>
  <si>
    <t>시</t>
  </si>
  <si>
    <t>읍·면</t>
  </si>
  <si>
    <t>자료:총무과,기획조정실</t>
    <phoneticPr fontId="4" type="noConversion"/>
  </si>
  <si>
    <t xml:space="preserve">  주:1)직속기관중 소방서는 소방관서에만 집계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</si>
  <si>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</si>
  <si>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</si>
  <si>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</si>
  <si>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   5)라디오방송국 포함, 유선방송 제외</t>
  </si>
  <si>
    <t xml:space="preserve">     6)종합일간신문사에 한함.</t>
  </si>
  <si>
    <t xml:space="preserve">     7)신용협동조합과 신협지소 등 포함</t>
  </si>
  <si>
    <t>단위:건</t>
  </si>
  <si>
    <t>계</t>
  </si>
  <si>
    <t>인가·허가</t>
  </si>
  <si>
    <t>특허·면허</t>
  </si>
  <si>
    <t>승인·지정</t>
  </si>
  <si>
    <t>신고·등록</t>
  </si>
  <si>
    <t>시험·검사</t>
  </si>
  <si>
    <t>확인·증명
/교부</t>
    <phoneticPr fontId="4" type="noConversion"/>
  </si>
  <si>
    <t>고충민원</t>
  </si>
  <si>
    <r>
      <t>기   타</t>
    </r>
    <r>
      <rPr>
        <vertAlign val="superscript"/>
        <sz val="11"/>
        <rFont val="바탕체"/>
        <family val="1"/>
        <charset val="129"/>
      </rPr>
      <t>1)</t>
    </r>
  </si>
  <si>
    <t>자료:민원여권과, 대구시 시민봉사과</t>
    <phoneticPr fontId="4" type="noConversion"/>
  </si>
  <si>
    <t xml:space="preserve">  주:1)제도개선 건의, 질의 등</t>
    <phoneticPr fontId="4" type="noConversion"/>
  </si>
  <si>
    <t>연별및     
월  별</t>
  </si>
  <si>
    <t>성    별</t>
  </si>
  <si>
    <t>목     적     별</t>
  </si>
  <si>
    <t>기        간        별</t>
  </si>
  <si>
    <t>연              령              별</t>
  </si>
  <si>
    <t>남</t>
  </si>
  <si>
    <t>여</t>
  </si>
  <si>
    <t>관용</t>
  </si>
  <si>
    <t>거주</t>
  </si>
  <si>
    <t>일반</t>
  </si>
  <si>
    <t>여행증명</t>
  </si>
  <si>
    <t>1년단수</t>
  </si>
  <si>
    <t>1년복수</t>
  </si>
  <si>
    <t>5년미만
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</si>
  <si>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</si>
  <si>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</si>
  <si>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</si>
  <si>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</si>
  <si>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</si>
  <si>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</si>
  <si>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</si>
  <si>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</si>
  <si>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</si>
  <si>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</si>
  <si>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</si>
  <si>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</si>
  <si>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</si>
  <si>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</si>
  <si>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</si>
  <si>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</si>
  <si>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</si>
  <si>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10 월</t>
  </si>
  <si>
    <t>11 월</t>
  </si>
  <si>
    <t>12 월</t>
  </si>
  <si>
    <t>자료:민원여권과</t>
    <phoneticPr fontId="4" type="noConversion"/>
  </si>
  <si>
    <t>강  력  범</t>
  </si>
  <si>
    <t>절  도  범</t>
  </si>
  <si>
    <t>폭  력  범</t>
  </si>
  <si>
    <t>지  능  범</t>
  </si>
  <si>
    <t>풍 속 범</t>
  </si>
  <si>
    <t>기 타 사 범</t>
  </si>
  <si>
    <t>특  별 법 범</t>
  </si>
  <si>
    <t>발  생</t>
  </si>
  <si>
    <t>검  거</t>
  </si>
  <si>
    <t>자료:북부,강북경찰서,대구지방경찰청</t>
    <phoneticPr fontId="24" type="noConversion"/>
  </si>
  <si>
    <t>14세 미만</t>
  </si>
  <si>
    <t>14 ~ 19세</t>
  </si>
  <si>
    <t>20 ~ 25세</t>
  </si>
  <si>
    <t>26 ~ 30세</t>
  </si>
  <si>
    <t>31 ~ 35세</t>
  </si>
  <si>
    <t>36 ~ 40세</t>
  </si>
  <si>
    <t>41 ~ 50세</t>
  </si>
  <si>
    <t>51 ~ 60세</t>
  </si>
  <si>
    <t>61 ~ 70세</t>
  </si>
  <si>
    <t>71세이상</t>
  </si>
  <si>
    <t>연령미상</t>
  </si>
  <si>
    <t>자료:북부,강북경찰서,대구지방경찰청</t>
    <phoneticPr fontId="4" type="noConversion"/>
  </si>
  <si>
    <t>총 계</t>
  </si>
  <si>
    <t>대   학   교</t>
  </si>
  <si>
    <t>고  등  학  교</t>
  </si>
  <si>
    <t>중    학    교</t>
  </si>
  <si>
    <t>학</t>
  </si>
  <si>
    <t>교</t>
  </si>
  <si>
    <t>초   등   학   교</t>
  </si>
  <si>
    <t>불취학</t>
  </si>
  <si>
    <t>기 타</t>
  </si>
  <si>
    <t>졸  업</t>
  </si>
  <si>
    <t>중  퇴</t>
  </si>
  <si>
    <t>재  학</t>
  </si>
  <si>
    <t>풍속범</t>
  </si>
  <si>
    <t>기타형법범</t>
  </si>
  <si>
    <t>특 별 법 범</t>
  </si>
  <si>
    <t>단위:건,천원,명</t>
  </si>
  <si>
    <t>발         생</t>
  </si>
  <si>
    <t>소         실</t>
  </si>
  <si>
    <t xml:space="preserve">피     해     액 </t>
  </si>
  <si>
    <t>재산피해
경감액</t>
  </si>
  <si>
    <t>인 명 피 해</t>
  </si>
  <si>
    <t>이재민수</t>
  </si>
  <si>
    <t>구조인원</t>
  </si>
  <si>
    <t>실  화</t>
  </si>
  <si>
    <t>방  화</t>
  </si>
  <si>
    <t>기  타</t>
  </si>
  <si>
    <t>동  수</t>
  </si>
  <si>
    <t>이재가구</t>
  </si>
  <si>
    <t>면 적(㎡)</t>
  </si>
  <si>
    <t>부동산</t>
  </si>
  <si>
    <t>동  산</t>
  </si>
  <si>
    <t>사  망</t>
  </si>
  <si>
    <t>부  상</t>
  </si>
  <si>
    <t>자료:북부소방서, 서부소방서, 소방안전본부</t>
    <phoneticPr fontId="4" type="noConversion"/>
  </si>
  <si>
    <t xml:space="preserve">  주:서부소방서 관할(읍내,동천,태전)수치를 2016년 부터 포함 작성</t>
    <phoneticPr fontId="4" type="noConversion"/>
  </si>
  <si>
    <t xml:space="preserve"> 단위:건</t>
    <phoneticPr fontId="4" type="noConversion"/>
  </si>
  <si>
    <t>실                           화</t>
  </si>
  <si>
    <t>자연적요인</t>
  </si>
  <si>
    <t>발화요인
(미상)</t>
  </si>
  <si>
    <t>전기적요인</t>
  </si>
  <si>
    <t>기계적요인</t>
  </si>
  <si>
    <t>화학적요인</t>
  </si>
  <si>
    <t>가스누출
(폭발)</t>
  </si>
  <si>
    <t>교통사고</t>
  </si>
  <si>
    <t>부주의</t>
  </si>
  <si>
    <t>기타</t>
  </si>
  <si>
    <t>방화명확</t>
  </si>
  <si>
    <t>방화의심</t>
  </si>
  <si>
    <t xml:space="preserve"> 서부소방서</t>
    <phoneticPr fontId="4" type="noConversion"/>
  </si>
  <si>
    <t>자료: 북부소방서,서부소방서, 소방안전본부</t>
    <phoneticPr fontId="4" type="noConversion"/>
  </si>
  <si>
    <t>주     거</t>
  </si>
  <si>
    <t>비                    주                    거</t>
  </si>
  <si>
    <r>
      <t xml:space="preserve">위험물
</t>
    </r>
    <r>
      <rPr>
        <sz val="9"/>
        <color theme="1"/>
        <rFont val="바탕체"/>
        <family val="1"/>
        <charset val="129"/>
      </rPr>
      <t>(가스제조소 등)</t>
    </r>
  </si>
  <si>
    <t>운  송
(차량,철도 등)</t>
  </si>
  <si>
    <t>임  야</t>
  </si>
  <si>
    <t xml:space="preserve">기  타 </t>
  </si>
  <si>
    <t>소방서별</t>
  </si>
  <si>
    <t>단독주택</t>
  </si>
  <si>
    <t>공동주택</t>
  </si>
  <si>
    <t>기타주택</t>
  </si>
  <si>
    <t>학  교</t>
  </si>
  <si>
    <t>일반업무</t>
  </si>
  <si>
    <t>판매시설</t>
  </si>
  <si>
    <t>숙박시설</t>
  </si>
  <si>
    <t>종교시설</t>
  </si>
  <si>
    <t>의료시설</t>
  </si>
  <si>
    <t>공장 및 창고</t>
  </si>
  <si>
    <t>작업장</t>
  </si>
  <si>
    <t>위락 
오락시설</t>
  </si>
  <si>
    <t>음식점</t>
  </si>
  <si>
    <t>일반
서비스시설</t>
  </si>
  <si>
    <r>
      <t>기 타</t>
    </r>
    <r>
      <rPr>
        <vertAlign val="superscript"/>
        <sz val="10"/>
        <color theme="1"/>
        <rFont val="바탕체"/>
        <family val="1"/>
        <charset val="129"/>
      </rPr>
      <t>1)</t>
    </r>
  </si>
  <si>
    <t>자료:북부소방서,소방안전본부</t>
    <phoneticPr fontId="4" type="noConversion"/>
  </si>
  <si>
    <t xml:space="preserve">  주:국가화재분류체계(2007.1)변경. 쓰레기소각, 음식물조리, 빨래삼기, 전기스파크 등 오인처리를 화재에 포함</t>
    <phoneticPr fontId="4" type="noConversion"/>
  </si>
  <si>
    <t xml:space="preserve">     1)연구·학원, 운동시설, 동식물시설, 자동차시설, 기타 비주거 시설</t>
    <phoneticPr fontId="4" type="noConversion"/>
  </si>
  <si>
    <t>단위;ha,천원</t>
    <phoneticPr fontId="4" type="noConversion"/>
  </si>
  <si>
    <t>합  계</t>
    <phoneticPr fontId="4" type="noConversion"/>
  </si>
  <si>
    <t>입산자 실 화</t>
    <phoneticPr fontId="4" type="noConversion"/>
  </si>
  <si>
    <t>논 밭 두 렁</t>
    <phoneticPr fontId="4" type="noConversion"/>
  </si>
  <si>
    <t>어린이 불장난</t>
    <phoneticPr fontId="4" type="noConversion"/>
  </si>
  <si>
    <t>기  타</t>
    <phoneticPr fontId="4" type="noConversion"/>
  </si>
  <si>
    <t>면 적</t>
    <phoneticPr fontId="4" type="noConversion"/>
  </si>
  <si>
    <t>피 해 액</t>
    <phoneticPr fontId="4" type="noConversion"/>
  </si>
  <si>
    <t>자료: 공원녹지과</t>
    <phoneticPr fontId="4" type="noConversion"/>
  </si>
  <si>
    <t>단위:대</t>
  </si>
  <si>
    <t>연 별</t>
    <phoneticPr fontId="4" type="noConversion"/>
  </si>
  <si>
    <t>합계</t>
  </si>
  <si>
    <t>특          수          소          방          차</t>
  </si>
  <si>
    <t>고가차</t>
  </si>
  <si>
    <t>굴절차</t>
  </si>
  <si>
    <t>방수탑차</t>
  </si>
  <si>
    <t>화학차</t>
  </si>
  <si>
    <t>배연차</t>
  </si>
  <si>
    <t>구조
공작차</t>
    <phoneticPr fontId="4" type="noConversion"/>
  </si>
  <si>
    <t>제독차</t>
  </si>
  <si>
    <t>화생방차</t>
  </si>
  <si>
    <t>조명차·
조연자</t>
    <phoneticPr fontId="4" type="noConversion"/>
  </si>
  <si>
    <t>구조버스</t>
  </si>
  <si>
    <t>소계</t>
  </si>
  <si>
    <t>55m</t>
  </si>
  <si>
    <t>52m</t>
  </si>
  <si>
    <t>50m</t>
  </si>
  <si>
    <t>46m</t>
  </si>
  <si>
    <t>40m</t>
  </si>
  <si>
    <t>32m</t>
  </si>
  <si>
    <t>45m</t>
  </si>
  <si>
    <t>41m</t>
  </si>
  <si>
    <t>35m</t>
  </si>
  <si>
    <t>27m</t>
  </si>
  <si>
    <t>18.5m</t>
  </si>
  <si>
    <t>22m</t>
  </si>
  <si>
    <t>내폭</t>
  </si>
  <si>
    <t>고성능</t>
  </si>
  <si>
    <t xml:space="preserve">연 별 </t>
    <phoneticPr fontId="4" type="noConversion"/>
  </si>
  <si>
    <t>특     수     소     방     차</t>
  </si>
  <si>
    <t>행정차</t>
  </si>
  <si>
    <t>펌프차</t>
  </si>
  <si>
    <t>물
탱크차</t>
    <phoneticPr fontId="4" type="noConversion"/>
  </si>
  <si>
    <t>구  급  차</t>
  </si>
  <si>
    <t>지휘차</t>
  </si>
  <si>
    <t>재난
지원차</t>
    <phoneticPr fontId="4" type="noConversion"/>
  </si>
  <si>
    <t>홍보차</t>
  </si>
  <si>
    <t>점검차</t>
  </si>
  <si>
    <t>순찰차</t>
  </si>
  <si>
    <t>화재
조사차</t>
    <phoneticPr fontId="4" type="noConversion"/>
  </si>
  <si>
    <t>굴삭기</t>
  </si>
  <si>
    <t>견인차</t>
  </si>
  <si>
    <t>미부문가스 소방차</t>
  </si>
  <si>
    <t>기타
(이동체험, 이동정비)</t>
  </si>
  <si>
    <t>유조차</t>
  </si>
  <si>
    <t>교육용차</t>
  </si>
  <si>
    <t>이륜차</t>
  </si>
  <si>
    <t>트레일러</t>
  </si>
  <si>
    <t>헬기</t>
  </si>
  <si>
    <t>소방
구조정</t>
    <phoneticPr fontId="4" type="noConversion"/>
  </si>
  <si>
    <t>대형</t>
  </si>
  <si>
    <t>중형</t>
  </si>
  <si>
    <t>소형</t>
  </si>
  <si>
    <t>승합형</t>
  </si>
  <si>
    <t>화물형</t>
  </si>
  <si>
    <t>승용차</t>
  </si>
  <si>
    <t>승합차</t>
  </si>
  <si>
    <t>화물차</t>
  </si>
  <si>
    <t>자료:북부소방서,서부소방서, 소방안전본부</t>
    <phoneticPr fontId="4" type="noConversion"/>
  </si>
  <si>
    <t>주:서부소방서 관할(읍내,동천,태전)수치를 2016년 부터 포함 작성</t>
    <phoneticPr fontId="4" type="noConversion"/>
  </si>
  <si>
    <t>단위:건</t>
    <phoneticPr fontId="4" type="noConversion"/>
  </si>
  <si>
    <t>신고건수</t>
  </si>
  <si>
    <t>이송건수</t>
  </si>
  <si>
    <t>구   급   환   자    유   형   별</t>
  </si>
  <si>
    <t>질    병</t>
  </si>
  <si>
    <t>사고부상</t>
  </si>
  <si>
    <t>의원</t>
  </si>
  <si>
    <t>일반병원</t>
  </si>
  <si>
    <t>종합병원</t>
  </si>
  <si>
    <t>고혈압</t>
  </si>
  <si>
    <t>당뇨</t>
  </si>
  <si>
    <t>추락/낙상</t>
  </si>
  <si>
    <t>둔상</t>
  </si>
  <si>
    <t>…</t>
  </si>
  <si>
    <t>자료 : 북부소방서,서부소방서, 소방안전본부</t>
    <phoneticPr fontId="4" type="noConversion"/>
  </si>
  <si>
    <t>단위 : 건</t>
    <phoneticPr fontId="4" type="noConversion"/>
  </si>
  <si>
    <t>출동건수</t>
  </si>
  <si>
    <t>구조(처리)건수</t>
  </si>
  <si>
    <t>구조인원(명)</t>
  </si>
  <si>
    <r>
      <t>미처리</t>
    </r>
    <r>
      <rPr>
        <vertAlign val="superscript"/>
        <sz val="9"/>
        <color theme="1"/>
        <rFont val="바탕체"/>
        <family val="1"/>
        <charset val="129"/>
      </rPr>
      <t xml:space="preserve">1) </t>
    </r>
    <r>
      <rPr>
        <sz val="9"/>
        <color theme="1"/>
        <rFont val="바탕체"/>
        <family val="1"/>
        <charset val="129"/>
      </rPr>
      <t xml:space="preserve"> (자체처리, 
허위 등)</t>
    </r>
  </si>
  <si>
    <t>사  고  종  별  구  조  인  원 (명)</t>
  </si>
  <si>
    <t>인명구조</t>
  </si>
  <si>
    <t>안전조치</t>
  </si>
  <si>
    <t>화재</t>
  </si>
  <si>
    <t>수난</t>
  </si>
  <si>
    <t>기계</t>
  </si>
  <si>
    <t>승강기</t>
  </si>
  <si>
    <t>산악</t>
  </si>
  <si>
    <t>갇힘</t>
  </si>
  <si>
    <t>자료 : 북부소방서, 소방안전본부</t>
    <phoneticPr fontId="4" type="noConversion"/>
  </si>
  <si>
    <t xml:space="preserve">  주:1)출동했으나, 이미 자력구조 등으로 119구조대의 활동이 불필요한 경우</t>
    <phoneticPr fontId="4" type="noConversion"/>
  </si>
  <si>
    <t xml:space="preserve">     2)서부소방서 관할(읍내,동천,태전)수치를 2016년 부터 포함 작성  </t>
    <phoneticPr fontId="4" type="noConversion"/>
  </si>
  <si>
    <t>단위:건,명,천원</t>
    <phoneticPr fontId="4" type="noConversion"/>
  </si>
  <si>
    <t>화  재</t>
  </si>
  <si>
    <t>산  불</t>
  </si>
  <si>
    <t>붕  괴</t>
  </si>
  <si>
    <t>폭  발</t>
  </si>
  <si>
    <t>도로교통</t>
  </si>
  <si>
    <t>환경오염</t>
  </si>
  <si>
    <t>유·도선</t>
  </si>
  <si>
    <t>해  난</t>
  </si>
  <si>
    <t>인   적   피   해</t>
  </si>
  <si>
    <t>재  산  피  해</t>
  </si>
  <si>
    <t>이재민 발생</t>
  </si>
  <si>
    <t>건</t>
  </si>
  <si>
    <t>인  원</t>
  </si>
  <si>
    <t>인원</t>
  </si>
  <si>
    <t>세대수</t>
  </si>
  <si>
    <t>자료: 도시안전과</t>
    <phoneticPr fontId="4" type="noConversion"/>
  </si>
  <si>
    <t>단위:명,ha,천원</t>
    <phoneticPr fontId="4" type="noConversion"/>
  </si>
  <si>
    <t>사망및실종</t>
  </si>
  <si>
    <t>이 재 민</t>
  </si>
  <si>
    <t>침수면적(ha)</t>
  </si>
  <si>
    <t>피                  해                액</t>
  </si>
  <si>
    <t>건  물</t>
  </si>
  <si>
    <t>선  박</t>
  </si>
  <si>
    <t>농 경 지</t>
  </si>
  <si>
    <t>공공시설</t>
  </si>
  <si>
    <t>단위:개소</t>
    <phoneticPr fontId="4" type="noConversion"/>
  </si>
  <si>
    <t>아파트</t>
  </si>
  <si>
    <t>기숙사</t>
  </si>
  <si>
    <t>근    린
생활시설</t>
  </si>
  <si>
    <t>문화 및 
집회시설</t>
  </si>
  <si>
    <t>운수시설</t>
  </si>
  <si>
    <t>교육연구
시    설</t>
  </si>
  <si>
    <t>노유자시설</t>
  </si>
  <si>
    <t>수련시설</t>
  </si>
  <si>
    <t>운동시설</t>
  </si>
  <si>
    <t>업무시설</t>
  </si>
  <si>
    <t>위락시설</t>
  </si>
  <si>
    <t>공    장</t>
  </si>
  <si>
    <t>창고시설</t>
  </si>
  <si>
    <t>위험물
저장 및
처리시설</t>
  </si>
  <si>
    <t>항공기 및 자동차 
관련 시설</t>
  </si>
  <si>
    <t>동물 및 
식물 관련시설</t>
  </si>
  <si>
    <t>분뇨 및 
쓰레기처리 시설</t>
  </si>
  <si>
    <t>교정 및 
군사시설</t>
  </si>
  <si>
    <t>방송통신
시    설</t>
  </si>
  <si>
    <t>발전시설</t>
  </si>
  <si>
    <t>묘지관련 시설</t>
  </si>
  <si>
    <t>관광휴게
시    설</t>
  </si>
  <si>
    <t>장례식장</t>
  </si>
  <si>
    <t>지하가</t>
  </si>
  <si>
    <t>지하구</t>
  </si>
  <si>
    <t>문 화 재</t>
  </si>
  <si>
    <t>복합건축물</t>
  </si>
  <si>
    <t xml:space="preserve">제조소 </t>
  </si>
  <si>
    <t xml:space="preserve">주  요  취  급  소 </t>
  </si>
  <si>
    <t>저          장         소</t>
  </si>
  <si>
    <t>주 유</t>
  </si>
  <si>
    <t>판 매</t>
  </si>
  <si>
    <t>이 송</t>
  </si>
  <si>
    <t>옥 내</t>
  </si>
  <si>
    <t>옥외
탱크</t>
  </si>
  <si>
    <t>옥내
탱크</t>
  </si>
  <si>
    <t>지하
탱크</t>
  </si>
  <si>
    <t>간이
탱크</t>
    <phoneticPr fontId="4" type="noConversion"/>
  </si>
  <si>
    <t>이동
탱크</t>
  </si>
  <si>
    <t>옥 외</t>
  </si>
  <si>
    <t>암반
탱크</t>
  </si>
  <si>
    <t>단위:건,명</t>
  </si>
  <si>
    <t>연    별</t>
  </si>
  <si>
    <t>발  생  건  수</t>
  </si>
  <si>
    <t>사   망   자</t>
  </si>
  <si>
    <t>부    상    자</t>
  </si>
  <si>
    <t xml:space="preserve"> 사    고    유    형    별</t>
  </si>
  <si>
    <t>자  동  차  종  류  별</t>
  </si>
  <si>
    <t>자동차      1만대당</t>
  </si>
  <si>
    <t>인  구       10만명당</t>
  </si>
  <si>
    <t>차대사람</t>
  </si>
  <si>
    <t>차대차</t>
  </si>
  <si>
    <t>차량단독</t>
  </si>
  <si>
    <t>철  도     건널목</t>
  </si>
  <si>
    <t>화  물</t>
  </si>
  <si>
    <t xml:space="preserve"> 특 수</t>
  </si>
  <si>
    <t>차량대수</t>
    <phoneticPr fontId="4" type="noConversion"/>
  </si>
  <si>
    <t>인구수</t>
    <phoneticPr fontId="4" type="noConversion"/>
  </si>
  <si>
    <t>북부경찰서</t>
    <phoneticPr fontId="4" type="noConversion"/>
  </si>
  <si>
    <t>강북경찰서</t>
    <phoneticPr fontId="4" type="noConversion"/>
  </si>
  <si>
    <t>자료 : 북부,강북경찰서,대구지방경찰청</t>
    <phoneticPr fontId="4" type="noConversion"/>
  </si>
  <si>
    <t>연 별 및    경찰서별</t>
    <phoneticPr fontId="4" type="noConversion"/>
  </si>
  <si>
    <t>건  수</t>
  </si>
  <si>
    <t>속  도</t>
  </si>
  <si>
    <t>추  월</t>
  </si>
  <si>
    <t>회  전</t>
  </si>
  <si>
    <t>무면허</t>
  </si>
  <si>
    <t>신호위반</t>
  </si>
  <si>
    <t>주정차</t>
  </si>
  <si>
    <t>위                                 반                              사                               항</t>
    <phoneticPr fontId="4" type="noConversion"/>
  </si>
  <si>
    <t>중앙선
침  범</t>
    <phoneticPr fontId="4" type="noConversion"/>
  </si>
  <si>
    <t>음주운전</t>
    <phoneticPr fontId="4" type="noConversion"/>
  </si>
  <si>
    <t>차로위반</t>
    <phoneticPr fontId="4" type="noConversion"/>
  </si>
  <si>
    <t>정원초과</t>
    <phoneticPr fontId="4" type="noConversion"/>
  </si>
  <si>
    <t>불법영업</t>
    <phoneticPr fontId="4" type="noConversion"/>
  </si>
  <si>
    <t>적재초과</t>
    <phoneticPr fontId="4" type="noConversion"/>
  </si>
  <si>
    <t>정비불량</t>
    <phoneticPr fontId="4" type="noConversion"/>
  </si>
  <si>
    <t>안전띠
미착용</t>
    <phoneticPr fontId="4" type="noConversion"/>
  </si>
  <si>
    <t>연 별 및    경찰서별</t>
  </si>
  <si>
    <t>차         종        별</t>
  </si>
  <si>
    <t>용       도       별</t>
  </si>
  <si>
    <t>처     리      상     항</t>
  </si>
  <si>
    <t>승 합 차</t>
  </si>
  <si>
    <t>승 용 차</t>
  </si>
  <si>
    <t>화 물 차</t>
  </si>
  <si>
    <t>이 륜 차</t>
  </si>
  <si>
    <t>기  타
(특수차)</t>
  </si>
  <si>
    <t>사 업 용</t>
  </si>
  <si>
    <t>비사업용</t>
  </si>
  <si>
    <t>입   건</t>
  </si>
  <si>
    <t>즉  심</t>
  </si>
  <si>
    <t>통고처분</t>
  </si>
  <si>
    <t>국회의원</t>
    <phoneticPr fontId="3" type="noConversion"/>
  </si>
  <si>
    <t>선거구수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</si>
  <si>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</si>
  <si>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</si>
  <si>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</si>
  <si>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광역시도 의원</t>
    <phoneticPr fontId="3" type="noConversion"/>
  </si>
  <si>
    <t xml:space="preserve">  7. 경찰공무원</t>
    <phoneticPr fontId="4" type="noConversion"/>
  </si>
  <si>
    <t xml:space="preserve">   6. 국회 및 지방의원</t>
    <phoneticPr fontId="3" type="noConversion"/>
  </si>
  <si>
    <t xml:space="preserve">  8. 퇴직사유별 공무원</t>
    <phoneticPr fontId="4" type="noConversion"/>
  </si>
  <si>
    <t xml:space="preserve">  9. 관내관공서 및 주요기관</t>
    <phoneticPr fontId="4" type="noConversion"/>
  </si>
  <si>
    <t xml:space="preserve">  10. 민원서류 처리</t>
    <phoneticPr fontId="4" type="noConversion"/>
  </si>
  <si>
    <t xml:space="preserve">  11. 여권발급</t>
    <phoneticPr fontId="4" type="noConversion"/>
  </si>
  <si>
    <t xml:space="preserve">  12.  범죄발생 및 검거(경찰서별)</t>
    <phoneticPr fontId="4" type="noConversion"/>
  </si>
  <si>
    <t xml:space="preserve">  13. 연령별 피의자 </t>
    <phoneticPr fontId="4" type="noConversion"/>
  </si>
  <si>
    <t xml:space="preserve">  14. 학력별 피의자  </t>
    <phoneticPr fontId="4" type="noConversion"/>
  </si>
  <si>
    <t xml:space="preserve">  15. 소년범죄  </t>
    <phoneticPr fontId="4" type="noConversion"/>
  </si>
  <si>
    <t xml:space="preserve">  17. 발화요인별 화재발생</t>
    <phoneticPr fontId="4" type="noConversion"/>
  </si>
  <si>
    <t xml:space="preserve">  18. 장소별 화재발생</t>
    <phoneticPr fontId="4" type="noConversion"/>
  </si>
  <si>
    <t xml:space="preserve">  19. 산불발생 현황</t>
    <phoneticPr fontId="4" type="noConversion"/>
  </si>
  <si>
    <t xml:space="preserve">  21. 119 구급활동 실적</t>
    <phoneticPr fontId="4" type="noConversion"/>
  </si>
  <si>
    <t xml:space="preserve">  22. 119 구조활동 실적</t>
    <phoneticPr fontId="4" type="noConversion"/>
  </si>
  <si>
    <t xml:space="preserve">  24. 풍수해 발생</t>
    <phoneticPr fontId="4" type="noConversion"/>
  </si>
  <si>
    <t xml:space="preserve">  25. 소방대상물 현황</t>
    <phoneticPr fontId="4" type="noConversion"/>
  </si>
  <si>
    <t xml:space="preserve">  26. 위험물 제조소 설치 현황</t>
    <phoneticPr fontId="4" type="noConversion"/>
  </si>
  <si>
    <t xml:space="preserve">  27. 교통사고발생(자동차)</t>
    <phoneticPr fontId="4" type="noConversion"/>
  </si>
  <si>
    <t>단위:명,개</t>
    <phoneticPr fontId="3" type="noConversion"/>
  </si>
  <si>
    <t>자료:총무과</t>
    <phoneticPr fontId="3" type="noConversion"/>
  </si>
  <si>
    <t>자치구 의원</t>
    <phoneticPr fontId="3" type="noConversion"/>
  </si>
  <si>
    <t>의원수1)</t>
    <phoneticPr fontId="3" type="noConversion"/>
  </si>
  <si>
    <t>의원수2)</t>
    <phoneticPr fontId="3" type="noConversion"/>
  </si>
  <si>
    <t>주1) 비례대표 미포함</t>
    <phoneticPr fontId="3" type="noConversion"/>
  </si>
  <si>
    <t>주2) 비례대표 포함</t>
    <phoneticPr fontId="3" type="noConversion"/>
  </si>
  <si>
    <t>4(비례2)</t>
    <phoneticPr fontId="3" type="noConversion"/>
  </si>
  <si>
    <t>-</t>
    <phoneticPr fontId="3" type="noConversion"/>
  </si>
  <si>
    <t xml:space="preserve">   1. 공무원 총괄</t>
    <phoneticPr fontId="4" type="noConversion"/>
  </si>
  <si>
    <r>
      <t xml:space="preserve">2 0 1 </t>
    </r>
    <r>
      <rPr>
        <sz val="11"/>
        <color indexed="8"/>
        <rFont val="바탕체"/>
        <family val="1"/>
        <charset val="129"/>
      </rPr>
      <t>4</t>
    </r>
    <phoneticPr fontId="4" type="noConversion"/>
  </si>
  <si>
    <t xml:space="preserve">  5. 소방공무원  </t>
    <phoneticPr fontId="4" type="noConversion"/>
  </si>
  <si>
    <t xml:space="preserve">  16. 화재발생  </t>
    <phoneticPr fontId="4" type="noConversion"/>
  </si>
  <si>
    <t xml:space="preserve">  20. 소방 장비</t>
    <phoneticPr fontId="4" type="noConversion"/>
  </si>
  <si>
    <t xml:space="preserve">  23. 재난사고 발생 및 피해 현황</t>
    <phoneticPr fontId="4" type="noConversion"/>
  </si>
  <si>
    <t xml:space="preserve">  28. 자동차 단속 및 처리</t>
    <phoneticPr fontId="4" type="noConversion"/>
  </si>
  <si>
    <t>이   송   병   원   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</si>
</sst>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\-#,##0;&quot;-&quot;"/>
    <numFmt numFmtId="177" formatCode="#,##0_);[Red]\(#,##0\)"/>
    <numFmt numFmtId="178" formatCode="#,##0;\-#,##0;&quot;-&quot;;"/>
    <numFmt numFmtId="179" formatCode="\(#,##0\)"/>
    <numFmt numFmtId="180" formatCode="#,##0;\-#,##0;&quot; &quot;"/>
    <numFmt numFmtId="181" formatCode="0_ "/>
    <numFmt numFmtId="182" formatCode="#,##0_ "/>
    <numFmt numFmtId="183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184" formatCode="_-* #,##0.00_-;\-* #,##0.00_-;_-* &quot;-&quot;_-;_-@_-"/>
    <numFmt numFmtId="185" formatCode="_-* #,##0.0_-;\-* #,##0.0_-;_-* &quot;-&quot;?_-;_-@_-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sz val="10"/>
      <color theme="1"/>
      <name val="바탕체"/>
      <family val="1"/>
      <charset val="129"/>
    </font>
    <font>
      <sz val="9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rgb="FF0000FF"/>
      <name val="바탕체"/>
      <family val="1"/>
      <charset val="129"/>
    </font>
    <font>
      <sz val="11"/>
      <color indexed="9"/>
      <name val="바탕체"/>
      <family val="1"/>
      <charset val="129"/>
    </font>
    <font>
      <sz val="14"/>
      <name val="바탕체"/>
      <family val="1"/>
      <charset val="129"/>
    </font>
    <font>
      <vertAlign val="superscript"/>
      <sz val="11"/>
      <name val="바탕체"/>
      <family val="1"/>
      <charset val="129"/>
    </font>
    <font>
      <vertAlign val="superscript"/>
      <sz val="10"/>
      <name val="바탕체"/>
      <family val="1"/>
      <charset val="129"/>
    </font>
    <font>
      <sz val="11"/>
      <color indexed="10"/>
      <name val="바탕체"/>
      <family val="1"/>
      <charset val="129"/>
    </font>
    <font>
      <sz val="11"/>
      <color indexed="8"/>
      <name val="돋움"/>
      <family val="3"/>
      <charset val="129"/>
    </font>
    <font>
      <u/>
      <sz val="14"/>
      <color indexed="12"/>
      <name val="휴먼매직체"/>
      <family val="1"/>
      <charset val="129"/>
    </font>
    <font>
      <sz val="11"/>
      <color rgb="FF000000"/>
      <name val="바탕체"/>
      <family val="1"/>
      <charset val="129"/>
    </font>
    <font>
      <sz val="11"/>
      <name val="Arial"/>
      <family val="2"/>
    </font>
    <font>
      <b/>
      <sz val="1"/>
      <color indexed="8"/>
      <name val="Courier"/>
      <family val="3"/>
    </font>
    <font>
      <sz val="12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vertAlign val="superscript"/>
      <sz val="10"/>
      <color theme="1"/>
      <name val="바탕체"/>
      <family val="1"/>
      <charset val="129"/>
    </font>
    <font>
      <sz val="10"/>
      <color indexed="8"/>
      <name val="굴림"/>
      <family val="3"/>
      <charset val="129"/>
    </font>
    <font>
      <vertAlign val="superscript"/>
      <sz val="9"/>
      <color theme="1"/>
      <name val="바탕체"/>
      <family val="1"/>
      <charset val="129"/>
    </font>
    <font>
      <b/>
      <sz val="16"/>
      <name val="바탕체"/>
      <family val="1"/>
      <charset val="129"/>
    </font>
    <font>
      <sz val="12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b/>
      <sz val="11"/>
      <name val="바탕체"/>
      <family val="1"/>
      <charset val="129"/>
    </font>
    <font>
      <b/>
      <sz val="11"/>
      <color theme="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2" fontId="9" fillId="0" borderId="0" applyFont="0" applyFill="0" applyBorder="0" applyAlignment="0" applyProtection="0"/>
    <xf numFmtId="0" fontId="9" fillId="0" borderId="0"/>
    <xf numFmtId="183" fontId="9" fillId="0" borderId="0">
      <protection locked="0"/>
    </xf>
    <xf numFmtId="0" fontId="9" fillId="0" borderId="0"/>
    <xf numFmtId="0" fontId="25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7" borderId="16">
      <alignment vertical="center"/>
    </xf>
    <xf numFmtId="0" fontId="38" fillId="0" borderId="0"/>
    <xf numFmtId="0" fontId="39" fillId="5" borderId="0">
      <alignment vertical="center"/>
    </xf>
    <xf numFmtId="0" fontId="38" fillId="0" borderId="0"/>
    <xf numFmtId="0" fontId="38" fillId="0" borderId="0"/>
    <xf numFmtId="0" fontId="38" fillId="0" borderId="0"/>
  </cellStyleXfs>
  <cellXfs count="769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8" fillId="2" borderId="0" xfId="4" applyFont="1" applyFill="1" applyAlignment="1">
      <alignment vertical="center"/>
    </xf>
    <xf numFmtId="41" fontId="0" fillId="0" borderId="0" xfId="0" applyNumberFormat="1" applyBorder="1">
      <alignment vertical="center"/>
    </xf>
    <xf numFmtId="0" fontId="10" fillId="2" borderId="0" xfId="4" applyFont="1" applyFill="1" applyBorder="1" applyAlignment="1">
      <alignment horizontal="left" vertical="center"/>
    </xf>
    <xf numFmtId="176" fontId="10" fillId="2" borderId="0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1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76" fontId="10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176" fontId="5" fillId="2" borderId="4" xfId="0" applyNumberFormat="1" applyFont="1" applyFill="1" applyBorder="1" applyAlignment="1">
      <alignment horizontal="center" vertical="center"/>
    </xf>
    <xf numFmtId="41" fontId="5" fillId="4" borderId="0" xfId="0" applyNumberFormat="1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6" fontId="13" fillId="4" borderId="4" xfId="0" applyNumberFormat="1" applyFont="1" applyFill="1" applyBorder="1" applyAlignment="1">
      <alignment horizontal="center" vertical="center"/>
    </xf>
    <xf numFmtId="41" fontId="13" fillId="4" borderId="5" xfId="0" applyNumberFormat="1" applyFont="1" applyFill="1" applyBorder="1" applyAlignment="1">
      <alignment vertical="center"/>
    </xf>
    <xf numFmtId="41" fontId="13" fillId="4" borderId="0" xfId="0" applyNumberFormat="1" applyFont="1" applyFill="1" applyBorder="1" applyAlignment="1">
      <alignment vertical="center"/>
    </xf>
    <xf numFmtId="41" fontId="13" fillId="4" borderId="0" xfId="0" applyNumberFormat="1" applyFont="1" applyFill="1" applyBorder="1" applyAlignment="1">
      <alignment horizontal="center" vertical="center"/>
    </xf>
    <xf numFmtId="176" fontId="13" fillId="4" borderId="6" xfId="0" applyNumberFormat="1" applyFont="1" applyFill="1" applyBorder="1" applyAlignment="1">
      <alignment horizontal="center" vertical="center"/>
    </xf>
    <xf numFmtId="41" fontId="13" fillId="4" borderId="7" xfId="0" applyNumberFormat="1" applyFont="1" applyFill="1" applyBorder="1" applyAlignment="1">
      <alignment vertical="center"/>
    </xf>
    <xf numFmtId="41" fontId="13" fillId="4" borderId="8" xfId="0" applyNumberFormat="1" applyFont="1" applyFill="1" applyBorder="1" applyAlignment="1">
      <alignment vertical="center"/>
    </xf>
    <xf numFmtId="41" fontId="13" fillId="4" borderId="8" xfId="0" applyNumberFormat="1" applyFont="1" applyFill="1" applyBorder="1" applyAlignment="1">
      <alignment horizontal="center" vertical="center"/>
    </xf>
    <xf numFmtId="176" fontId="14" fillId="4" borderId="6" xfId="0" applyNumberFormat="1" applyFont="1" applyFill="1" applyBorder="1" applyAlignment="1">
      <alignment horizontal="center" vertical="center"/>
    </xf>
    <xf numFmtId="41" fontId="13" fillId="4" borderId="10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79" fontId="10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41" fontId="5" fillId="2" borderId="4" xfId="0" applyNumberFormat="1" applyFont="1" applyFill="1" applyBorder="1" applyAlignment="1">
      <alignment horizontal="center" vertical="center"/>
    </xf>
    <xf numFmtId="41" fontId="5" fillId="0" borderId="5" xfId="8" applyNumberFormat="1" applyFont="1" applyFill="1" applyBorder="1" applyAlignment="1">
      <alignment horizontal="right" vertical="center"/>
    </xf>
    <xf numFmtId="41" fontId="5" fillId="0" borderId="0" xfId="8" applyNumberFormat="1" applyFont="1" applyFill="1" applyBorder="1" applyAlignment="1">
      <alignment horizontal="center" vertical="center"/>
    </xf>
    <xf numFmtId="41" fontId="5" fillId="0" borderId="0" xfId="9" applyNumberFormat="1" applyFont="1" applyFill="1" applyBorder="1" applyAlignment="1">
      <alignment horizontal="right" vertical="center"/>
    </xf>
    <xf numFmtId="41" fontId="5" fillId="0" borderId="0" xfId="8" applyNumberFormat="1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7" xfId="8" applyNumberFormat="1" applyFont="1" applyFill="1" applyBorder="1" applyAlignment="1">
      <alignment horizontal="right" vertical="center"/>
    </xf>
    <xf numFmtId="41" fontId="5" fillId="2" borderId="0" xfId="0" applyNumberFormat="1" applyFont="1" applyFill="1" applyAlignment="1">
      <alignment vertical="center"/>
    </xf>
    <xf numFmtId="41" fontId="5" fillId="0" borderId="8" xfId="8" applyNumberFormat="1" applyFont="1" applyFill="1" applyBorder="1" applyAlignment="1">
      <alignment horizontal="center" vertical="center"/>
    </xf>
    <xf numFmtId="41" fontId="5" fillId="0" borderId="8" xfId="9" applyNumberFormat="1" applyFont="1" applyFill="1" applyBorder="1" applyAlignment="1">
      <alignment horizontal="right" vertical="center"/>
    </xf>
    <xf numFmtId="41" fontId="5" fillId="0" borderId="8" xfId="8" applyNumberFormat="1" applyFont="1" applyFill="1" applyBorder="1" applyAlignment="1">
      <alignment vertical="center"/>
    </xf>
    <xf numFmtId="41" fontId="15" fillId="0" borderId="8" xfId="9" applyNumberFormat="1" applyFont="1" applyFill="1" applyBorder="1" applyAlignment="1">
      <alignment horizontal="right" vertical="center"/>
    </xf>
    <xf numFmtId="41" fontId="12" fillId="2" borderId="0" xfId="0" applyNumberFormat="1" applyFont="1" applyFill="1" applyAlignment="1">
      <alignment horizontal="left" vertical="center"/>
    </xf>
    <xf numFmtId="41" fontId="5" fillId="2" borderId="0" xfId="0" applyNumberFormat="1" applyFont="1" applyFill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1" fontId="5" fillId="4" borderId="4" xfId="0" applyNumberFormat="1" applyFont="1" applyFill="1" applyBorder="1" applyAlignment="1">
      <alignment horizontal="center" vertical="center"/>
    </xf>
    <xf numFmtId="41" fontId="5" fillId="4" borderId="6" xfId="0" applyNumberFormat="1" applyFont="1" applyFill="1" applyBorder="1" applyAlignment="1">
      <alignment horizontal="center" vertical="center"/>
    </xf>
    <xf numFmtId="41" fontId="14" fillId="4" borderId="8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8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1" fontId="13" fillId="4" borderId="5" xfId="6" applyNumberFormat="1" applyFont="1" applyFill="1" applyBorder="1" applyAlignment="1">
      <alignment horizontal="center" vertical="center"/>
    </xf>
    <xf numFmtId="41" fontId="13" fillId="4" borderId="0" xfId="6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1" fontId="5" fillId="0" borderId="7" xfId="6" applyNumberFormat="1" applyFont="1" applyFill="1" applyBorder="1" applyAlignment="1">
      <alignment horizontal="center" vertical="center"/>
    </xf>
    <xf numFmtId="41" fontId="5" fillId="0" borderId="8" xfId="6" applyNumberFormat="1" applyFont="1" applyFill="1" applyBorder="1" applyAlignment="1">
      <alignment horizontal="center" vertical="center"/>
    </xf>
    <xf numFmtId="41" fontId="13" fillId="4" borderId="9" xfId="6" applyNumberFormat="1" applyFont="1" applyFill="1" applyBorder="1" applyAlignment="1">
      <alignment horizontal="center" vertical="center"/>
    </xf>
    <xf numFmtId="41" fontId="13" fillId="4" borderId="10" xfId="6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1" fontId="13" fillId="4" borderId="7" xfId="6" applyNumberFormat="1" applyFont="1" applyFill="1" applyBorder="1" applyAlignment="1">
      <alignment horizontal="center" vertical="center"/>
    </xf>
    <xf numFmtId="41" fontId="13" fillId="4" borderId="8" xfId="6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76" fontId="5" fillId="2" borderId="0" xfId="0" applyNumberFormat="1" applyFont="1" applyFill="1" applyBorder="1" applyAlignment="1">
      <alignment vertical="center"/>
    </xf>
    <xf numFmtId="41" fontId="5" fillId="0" borderId="7" xfId="12" applyNumberFormat="1" applyFont="1" applyFill="1" applyBorder="1" applyAlignment="1">
      <alignment horizontal="right" vertical="center"/>
    </xf>
    <xf numFmtId="41" fontId="13" fillId="0" borderId="8" xfId="12" applyNumberFormat="1" applyFont="1" applyFill="1" applyBorder="1" applyAlignment="1">
      <alignment horizontal="right" vertical="center"/>
    </xf>
    <xf numFmtId="41" fontId="13" fillId="0" borderId="8" xfId="12" applyNumberFormat="1" applyFont="1" applyFill="1" applyBorder="1" applyAlignment="1">
      <alignment vertical="center"/>
    </xf>
    <xf numFmtId="41" fontId="5" fillId="0" borderId="8" xfId="12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0" fontId="5" fillId="0" borderId="0" xfId="13" applyFont="1" applyFill="1" applyAlignment="1">
      <alignment horizontal="left"/>
    </xf>
    <xf numFmtId="0" fontId="20" fillId="0" borderId="0" xfId="13" applyFont="1" applyFill="1"/>
    <xf numFmtId="0" fontId="13" fillId="0" borderId="0" xfId="13" applyFont="1" applyFill="1"/>
    <xf numFmtId="0" fontId="5" fillId="0" borderId="0" xfId="13" applyFont="1" applyFill="1"/>
    <xf numFmtId="41" fontId="13" fillId="0" borderId="0" xfId="14" applyNumberFormat="1" applyFont="1" applyFill="1" applyBorder="1" applyAlignment="1">
      <alignment vertical="center"/>
    </xf>
    <xf numFmtId="0" fontId="5" fillId="0" borderId="0" xfId="13" applyFont="1" applyFill="1" applyBorder="1"/>
    <xf numFmtId="181" fontId="13" fillId="0" borderId="0" xfId="14" applyNumberFormat="1" applyFont="1" applyFill="1" applyBorder="1" applyAlignment="1">
      <alignment vertical="center"/>
    </xf>
    <xf numFmtId="0" fontId="9" fillId="0" borderId="0" xfId="13"/>
    <xf numFmtId="0" fontId="21" fillId="0" borderId="0" xfId="13" applyFont="1" applyFill="1"/>
    <xf numFmtId="41" fontId="8" fillId="2" borderId="0" xfId="1" applyFont="1" applyFill="1" applyAlignment="1">
      <alignment vertical="center"/>
    </xf>
    <xf numFmtId="0" fontId="22" fillId="2" borderId="0" xfId="3" applyFont="1" applyFill="1" applyAlignment="1" applyProtection="1">
      <alignment horizontal="center" vertical="center"/>
    </xf>
    <xf numFmtId="41" fontId="5" fillId="2" borderId="0" xfId="1" applyFont="1" applyFill="1" applyAlignment="1">
      <alignment horizontal="left" vertical="center"/>
    </xf>
    <xf numFmtId="41" fontId="5" fillId="3" borderId="1" xfId="6" applyNumberFormat="1" applyFont="1" applyFill="1" applyBorder="1" applyAlignment="1">
      <alignment horizontal="center" vertical="center" shrinkToFit="1"/>
    </xf>
    <xf numFmtId="41" fontId="5" fillId="3" borderId="2" xfId="6" applyNumberFormat="1" applyFont="1" applyFill="1" applyBorder="1" applyAlignment="1">
      <alignment horizontal="center" vertical="center" shrinkToFit="1"/>
    </xf>
    <xf numFmtId="41" fontId="5" fillId="3" borderId="3" xfId="6" applyNumberFormat="1" applyFont="1" applyFill="1" applyBorder="1" applyAlignment="1">
      <alignment horizontal="center" vertical="center" shrinkToFit="1"/>
    </xf>
    <xf numFmtId="41" fontId="10" fillId="3" borderId="2" xfId="6" applyNumberFormat="1" applyFont="1" applyFill="1" applyBorder="1" applyAlignment="1">
      <alignment horizontal="center" vertical="center" wrapText="1" shrinkToFit="1"/>
    </xf>
    <xf numFmtId="41" fontId="5" fillId="2" borderId="0" xfId="1" applyFont="1" applyFill="1" applyAlignment="1">
      <alignment vertical="center"/>
    </xf>
    <xf numFmtId="41" fontId="5" fillId="2" borderId="4" xfId="6" applyNumberFormat="1" applyFont="1" applyFill="1" applyBorder="1" applyAlignment="1">
      <alignment horizontal="center" vertical="center" shrinkToFit="1"/>
    </xf>
    <xf numFmtId="41" fontId="5" fillId="2" borderId="6" xfId="6" applyNumberFormat="1" applyFont="1" applyFill="1" applyBorder="1" applyAlignment="1">
      <alignment horizontal="center" vertical="center" shrinkToFit="1"/>
    </xf>
    <xf numFmtId="41" fontId="5" fillId="0" borderId="8" xfId="0" applyNumberFormat="1" applyFont="1" applyBorder="1" applyAlignment="1">
      <alignment vertical="center" shrinkToFit="1"/>
    </xf>
    <xf numFmtId="41" fontId="8" fillId="4" borderId="0" xfId="1" applyFont="1" applyFill="1" applyAlignment="1">
      <alignment vertical="center"/>
    </xf>
    <xf numFmtId="0" fontId="5" fillId="4" borderId="0" xfId="0" applyFont="1" applyFill="1" applyAlignment="1"/>
    <xf numFmtId="0" fontId="10" fillId="4" borderId="0" xfId="0" applyFont="1" applyFill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41" fontId="13" fillId="4" borderId="0" xfId="0" applyNumberFormat="1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>
      <alignment horizontal="center" vertical="center"/>
    </xf>
    <xf numFmtId="0" fontId="13" fillId="4" borderId="4" xfId="0" applyNumberFormat="1" applyFont="1" applyFill="1" applyBorder="1" applyAlignment="1"/>
    <xf numFmtId="41" fontId="13" fillId="4" borderId="9" xfId="0" applyNumberFormat="1" applyFont="1" applyFill="1" applyBorder="1" applyAlignment="1">
      <alignment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3" fillId="4" borderId="8" xfId="0" applyNumberFormat="1" applyFont="1" applyFill="1" applyBorder="1" applyAlignment="1">
      <alignment horizontal="center" vertical="center" wrapText="1"/>
    </xf>
    <xf numFmtId="41" fontId="13" fillId="4" borderId="8" xfId="0" applyNumberFormat="1" applyFont="1" applyFill="1" applyBorder="1" applyAlignment="1">
      <alignment horizontal="right" vertical="center"/>
    </xf>
    <xf numFmtId="41" fontId="14" fillId="2" borderId="4" xfId="0" applyNumberFormat="1" applyFont="1" applyFill="1" applyBorder="1" applyAlignment="1">
      <alignment horizontal="center" vertical="center"/>
    </xf>
    <xf numFmtId="41" fontId="14" fillId="2" borderId="0" xfId="0" applyNumberFormat="1" applyFont="1" applyFill="1" applyBorder="1" applyAlignment="1">
      <alignment horizontal="center" vertical="center"/>
    </xf>
    <xf numFmtId="41" fontId="14" fillId="2" borderId="6" xfId="0" applyNumberFormat="1" applyFont="1" applyFill="1" applyBorder="1" applyAlignment="1">
      <alignment horizontal="center" vertical="center"/>
    </xf>
    <xf numFmtId="180" fontId="5" fillId="0" borderId="5" xfId="15" applyNumberFormat="1" applyFont="1" applyFill="1" applyBorder="1" applyAlignment="1">
      <alignment vertical="center"/>
    </xf>
    <xf numFmtId="180" fontId="5" fillId="0" borderId="0" xfId="15" applyNumberFormat="1" applyFont="1" applyFill="1" applyBorder="1" applyAlignment="1">
      <alignment vertical="center"/>
    </xf>
    <xf numFmtId="176" fontId="5" fillId="0" borderId="0" xfId="15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41" fontId="14" fillId="2" borderId="5" xfId="6" applyNumberFormat="1" applyFont="1" applyFill="1" applyBorder="1" applyAlignment="1">
      <alignment horizontal="center" vertical="center"/>
    </xf>
    <xf numFmtId="41" fontId="14" fillId="2" borderId="0" xfId="6" applyNumberFormat="1" applyFont="1" applyFill="1" applyBorder="1" applyAlignment="1">
      <alignment horizontal="center" vertical="center"/>
    </xf>
    <xf numFmtId="41" fontId="5" fillId="0" borderId="5" xfId="17" applyNumberFormat="1" applyFont="1" applyFill="1" applyBorder="1" applyAlignment="1">
      <alignment vertical="center"/>
    </xf>
    <xf numFmtId="41" fontId="5" fillId="0" borderId="0" xfId="17" applyNumberFormat="1" applyFont="1" applyFill="1" applyBorder="1" applyAlignment="1">
      <alignment vertical="center"/>
    </xf>
    <xf numFmtId="41" fontId="23" fillId="0" borderId="7" xfId="18" applyNumberFormat="1" applyFont="1" applyFill="1" applyBorder="1" applyAlignment="1" applyProtection="1">
      <alignment vertical="center"/>
    </xf>
    <xf numFmtId="41" fontId="23" fillId="0" borderId="8" xfId="18" applyNumberFormat="1" applyFont="1" applyFill="1" applyBorder="1" applyAlignment="1" applyProtection="1">
      <alignment vertical="center"/>
    </xf>
    <xf numFmtId="41" fontId="14" fillId="0" borderId="5" xfId="0" applyNumberFormat="1" applyFont="1" applyBorder="1">
      <alignment vertical="center"/>
    </xf>
    <xf numFmtId="41" fontId="14" fillId="0" borderId="0" xfId="0" applyNumberFormat="1" applyFont="1" applyBorder="1">
      <alignment vertical="center"/>
    </xf>
    <xf numFmtId="41" fontId="5" fillId="0" borderId="5" xfId="19" applyNumberFormat="1" applyFont="1" applyFill="1" applyBorder="1" applyAlignment="1">
      <alignment vertical="center"/>
    </xf>
    <xf numFmtId="41" fontId="5" fillId="0" borderId="0" xfId="19" applyNumberFormat="1" applyFont="1" applyFill="1" applyBorder="1" applyAlignment="1">
      <alignment vertical="center"/>
    </xf>
    <xf numFmtId="41" fontId="23" fillId="0" borderId="7" xfId="0" applyNumberFormat="1" applyFont="1" applyBorder="1">
      <alignment vertical="center"/>
    </xf>
    <xf numFmtId="41" fontId="23" fillId="0" borderId="8" xfId="0" applyNumberFormat="1" applyFont="1" applyBorder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41" fontId="26" fillId="3" borderId="1" xfId="0" applyNumberFormat="1" applyFont="1" applyFill="1" applyBorder="1" applyAlignment="1">
      <alignment horizontal="center" vertical="center" wrapText="1"/>
    </xf>
    <xf numFmtId="41" fontId="26" fillId="3" borderId="2" xfId="0" applyNumberFormat="1" applyFont="1" applyFill="1" applyBorder="1" applyAlignment="1">
      <alignment horizontal="center" vertical="center"/>
    </xf>
    <xf numFmtId="41" fontId="26" fillId="3" borderId="3" xfId="0" applyNumberFormat="1" applyFont="1" applyFill="1" applyBorder="1" applyAlignment="1">
      <alignment horizontal="center" vertical="center"/>
    </xf>
    <xf numFmtId="41" fontId="26" fillId="2" borderId="4" xfId="0" applyNumberFormat="1" applyFont="1" applyFill="1" applyBorder="1" applyAlignment="1">
      <alignment horizontal="center" vertical="center"/>
    </xf>
    <xf numFmtId="41" fontId="26" fillId="2" borderId="6" xfId="0" applyNumberFormat="1" applyFont="1" applyFill="1" applyBorder="1" applyAlignment="1">
      <alignment horizontal="center" vertical="center"/>
    </xf>
    <xf numFmtId="41" fontId="5" fillId="0" borderId="5" xfId="20" applyNumberFormat="1" applyFont="1" applyFill="1" applyBorder="1" applyAlignment="1">
      <alignment vertical="center"/>
    </xf>
    <xf numFmtId="41" fontId="13" fillId="0" borderId="0" xfId="2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1" fontId="14" fillId="3" borderId="5" xfId="0" applyNumberFormat="1" applyFont="1" applyFill="1" applyBorder="1" applyAlignment="1">
      <alignment horizontal="center" vertical="center"/>
    </xf>
    <xf numFmtId="41" fontId="14" fillId="3" borderId="0" xfId="0" applyNumberFormat="1" applyFont="1" applyFill="1" applyBorder="1" applyAlignment="1">
      <alignment horizontal="center" vertical="center"/>
    </xf>
    <xf numFmtId="41" fontId="14" fillId="2" borderId="4" xfId="0" applyNumberFormat="1" applyFont="1" applyFill="1" applyBorder="1" applyAlignment="1">
      <alignment horizontal="center" vertical="center" shrinkToFit="1"/>
    </xf>
    <xf numFmtId="41" fontId="5" fillId="0" borderId="5" xfId="23" applyNumberFormat="1" applyFont="1" applyFill="1" applyBorder="1" applyAlignment="1">
      <alignment vertical="center" shrinkToFit="1"/>
    </xf>
    <xf numFmtId="41" fontId="5" fillId="0" borderId="0" xfId="23" applyNumberFormat="1" applyFont="1" applyFill="1" applyBorder="1" applyAlignment="1">
      <alignment vertical="center" shrinkToFit="1"/>
    </xf>
    <xf numFmtId="41" fontId="14" fillId="2" borderId="6" xfId="0" applyNumberFormat="1" applyFont="1" applyFill="1" applyBorder="1" applyAlignment="1">
      <alignment horizontal="center" vertical="center" shrinkToFit="1"/>
    </xf>
    <xf numFmtId="41" fontId="5" fillId="0" borderId="7" xfId="23" applyNumberFormat="1" applyFont="1" applyFill="1" applyBorder="1" applyAlignment="1">
      <alignment vertical="center" shrinkToFit="1"/>
    </xf>
    <xf numFmtId="41" fontId="5" fillId="0" borderId="8" xfId="23" applyNumberFormat="1" applyFont="1" applyFill="1" applyBorder="1" applyAlignment="1">
      <alignment vertical="center" shrinkToFit="1"/>
    </xf>
    <xf numFmtId="41" fontId="5" fillId="0" borderId="8" xfId="23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5" fillId="0" borderId="5" xfId="25" applyNumberFormat="1" applyFont="1" applyFill="1" applyBorder="1" applyAlignment="1">
      <alignment vertical="center"/>
    </xf>
    <xf numFmtId="41" fontId="5" fillId="0" borderId="0" xfId="25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1" fontId="5" fillId="0" borderId="7" xfId="25" applyNumberFormat="1" applyFont="1" applyFill="1" applyBorder="1" applyAlignment="1">
      <alignment vertical="center"/>
    </xf>
    <xf numFmtId="41" fontId="5" fillId="0" borderId="8" xfId="25" applyNumberFormat="1" applyFont="1" applyFill="1" applyBorder="1" applyAlignment="1">
      <alignment vertical="center"/>
    </xf>
    <xf numFmtId="41" fontId="5" fillId="0" borderId="8" xfId="25" applyNumberFormat="1" applyFont="1" applyFill="1" applyBorder="1" applyAlignment="1">
      <alignment horizontal="right" vertical="center"/>
    </xf>
    <xf numFmtId="41" fontId="10" fillId="2" borderId="0" xfId="0" applyNumberFormat="1" applyFont="1" applyFill="1" applyAlignment="1">
      <alignment vertical="center"/>
    </xf>
    <xf numFmtId="41" fontId="11" fillId="3" borderId="2" xfId="0" applyNumberFormat="1" applyFont="1" applyFill="1" applyBorder="1" applyAlignment="1">
      <alignment horizontal="center" vertical="center"/>
    </xf>
    <xf numFmtId="41" fontId="11" fillId="2" borderId="4" xfId="0" applyNumberFormat="1" applyFont="1" applyFill="1" applyBorder="1" applyAlignment="1">
      <alignment horizontal="center"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vertical="center"/>
    </xf>
    <xf numFmtId="41" fontId="11" fillId="2" borderId="12" xfId="0" applyNumberFormat="1" applyFont="1" applyFill="1" applyBorder="1" applyAlignment="1">
      <alignment horizontal="center" vertical="center"/>
    </xf>
    <xf numFmtId="41" fontId="11" fillId="2" borderId="6" xfId="0" applyNumberFormat="1" applyFont="1" applyFill="1" applyBorder="1" applyAlignment="1">
      <alignment horizontal="center" vertical="center"/>
    </xf>
    <xf numFmtId="41" fontId="10" fillId="0" borderId="7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horizontal="right" vertical="center"/>
    </xf>
    <xf numFmtId="184" fontId="14" fillId="0" borderId="7" xfId="0" applyNumberFormat="1" applyFont="1" applyFill="1" applyBorder="1" applyAlignment="1">
      <alignment horizontal="center" vertical="center"/>
    </xf>
    <xf numFmtId="41" fontId="14" fillId="0" borderId="8" xfId="0" applyNumberFormat="1" applyFont="1" applyFill="1" applyBorder="1" applyAlignment="1">
      <alignment horizontal="center" vertical="center"/>
    </xf>
    <xf numFmtId="184" fontId="14" fillId="0" borderId="11" xfId="0" applyNumberFormat="1" applyFont="1" applyFill="1" applyBorder="1" applyAlignment="1">
      <alignment horizontal="center" vertical="center"/>
    </xf>
    <xf numFmtId="182" fontId="5" fillId="2" borderId="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182" fontId="5" fillId="2" borderId="12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7" fontId="10" fillId="2" borderId="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1" fontId="10" fillId="2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13" fillId="0" borderId="0" xfId="26" applyNumberFormat="1" applyFont="1" applyBorder="1" applyAlignment="1">
      <alignment horizontal="center" vertical="center" wrapText="1"/>
    </xf>
    <xf numFmtId="41" fontId="13" fillId="0" borderId="0" xfId="26" applyNumberFormat="1" applyFont="1" applyBorder="1" applyAlignment="1">
      <alignment vertical="center"/>
    </xf>
    <xf numFmtId="41" fontId="5" fillId="0" borderId="0" xfId="9" applyNumberFormat="1" applyFont="1" applyFill="1" applyBorder="1" applyAlignment="1">
      <alignment vertical="center"/>
    </xf>
    <xf numFmtId="41" fontId="13" fillId="0" borderId="0" xfId="26" applyNumberFormat="1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vertical="center"/>
    </xf>
    <xf numFmtId="41" fontId="13" fillId="0" borderId="8" xfId="26" applyNumberFormat="1" applyFont="1" applyFill="1" applyBorder="1" applyAlignment="1">
      <alignment horizontal="center" vertical="center" wrapText="1"/>
    </xf>
    <xf numFmtId="41" fontId="13" fillId="0" borderId="8" xfId="26" applyNumberFormat="1" applyFont="1" applyFill="1" applyBorder="1" applyAlignment="1">
      <alignment vertical="center"/>
    </xf>
    <xf numFmtId="41" fontId="5" fillId="0" borderId="8" xfId="9" applyNumberFormat="1" applyFont="1" applyFill="1" applyBorder="1" applyAlignment="1">
      <alignment vertical="center"/>
    </xf>
    <xf numFmtId="41" fontId="13" fillId="0" borderId="8" xfId="26" applyNumberFormat="1" applyFont="1" applyFill="1" applyBorder="1" applyAlignment="1">
      <alignment vertical="center" wrapText="1"/>
    </xf>
    <xf numFmtId="41" fontId="14" fillId="2" borderId="12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182" fontId="5" fillId="2" borderId="0" xfId="0" applyNumberFormat="1" applyFont="1" applyFill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41" fontId="5" fillId="5" borderId="1" xfId="0" applyNumberFormat="1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 vertical="center"/>
    </xf>
    <xf numFmtId="41" fontId="10" fillId="5" borderId="2" xfId="0" applyNumberFormat="1" applyFont="1" applyFill="1" applyBorder="1" applyAlignment="1">
      <alignment horizontal="center" vertical="center" wrapText="1"/>
    </xf>
    <xf numFmtId="41" fontId="10" fillId="5" borderId="2" xfId="0" applyNumberFormat="1" applyFont="1" applyFill="1" applyBorder="1" applyAlignment="1">
      <alignment horizontal="center" vertical="center"/>
    </xf>
    <xf numFmtId="41" fontId="10" fillId="5" borderId="3" xfId="0" applyNumberFormat="1" applyFont="1" applyFill="1" applyBorder="1" applyAlignment="1">
      <alignment horizontal="center" vertical="center"/>
    </xf>
    <xf numFmtId="41" fontId="10" fillId="5" borderId="3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Border="1" applyAlignment="1" applyProtection="1">
      <alignment vertical="center"/>
      <protection locked="0"/>
    </xf>
    <xf numFmtId="176" fontId="5" fillId="2" borderId="0" xfId="0" applyNumberFormat="1" applyFont="1" applyFill="1" applyAlignment="1">
      <alignment horizontal="center" vertical="center"/>
    </xf>
    <xf numFmtId="41" fontId="5" fillId="4" borderId="12" xfId="0" applyNumberFormat="1" applyFont="1" applyFill="1" applyBorder="1" applyAlignment="1">
      <alignment horizontal="center" vertical="center"/>
    </xf>
    <xf numFmtId="41" fontId="10" fillId="0" borderId="8" xfId="28" applyNumberFormat="1" applyFont="1" applyFill="1" applyBorder="1" applyAlignment="1">
      <alignment vertical="center"/>
    </xf>
    <xf numFmtId="41" fontId="10" fillId="0" borderId="8" xfId="28" applyNumberFormat="1" applyFont="1" applyFill="1" applyBorder="1" applyAlignment="1" applyProtection="1">
      <alignment horizontal="right" vertical="center"/>
      <protection locked="0"/>
    </xf>
    <xf numFmtId="41" fontId="10" fillId="0" borderId="8" xfId="29" applyNumberFormat="1" applyFont="1" applyFill="1" applyBorder="1" applyAlignment="1" applyProtection="1">
      <alignment horizontal="right" vertical="center"/>
      <protection locked="0"/>
    </xf>
    <xf numFmtId="41" fontId="10" fillId="0" borderId="8" xfId="29" applyNumberFormat="1" applyFont="1" applyFill="1" applyBorder="1" applyAlignment="1" applyProtection="1">
      <alignment vertical="center"/>
      <protection locked="0"/>
    </xf>
    <xf numFmtId="0" fontId="14" fillId="3" borderId="1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0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80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41" fontId="14" fillId="3" borderId="14" xfId="0" applyNumberFormat="1" applyFont="1" applyFill="1" applyBorder="1" applyAlignment="1">
      <alignment horizontal="left" vertical="center"/>
    </xf>
    <xf numFmtId="41" fontId="14" fillId="3" borderId="2" xfId="0" applyNumberFormat="1" applyFont="1" applyFill="1" applyBorder="1" applyAlignment="1">
      <alignment horizontal="center" vertical="center" wrapText="1"/>
    </xf>
    <xf numFmtId="41" fontId="14" fillId="4" borderId="4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41" fontId="14" fillId="4" borderId="6" xfId="0" applyNumberFormat="1" applyFont="1" applyFill="1" applyBorder="1" applyAlignment="1">
      <alignment horizontal="center" vertical="center"/>
    </xf>
    <xf numFmtId="0" fontId="5" fillId="4" borderId="0" xfId="2" applyNumberFormat="1" applyFont="1" applyFill="1" applyAlignment="1"/>
    <xf numFmtId="3" fontId="5" fillId="4" borderId="0" xfId="0" applyNumberFormat="1" applyFont="1" applyFill="1" applyAlignment="1"/>
    <xf numFmtId="176" fontId="5" fillId="2" borderId="0" xfId="0" applyNumberFormat="1" applyFont="1" applyFill="1" applyAlignment="1">
      <alignment horizontal="left" vertical="center"/>
    </xf>
    <xf numFmtId="176" fontId="5" fillId="5" borderId="2" xfId="0" applyNumberFormat="1" applyFont="1" applyFill="1" applyBorder="1" applyAlignment="1">
      <alignment horizontal="center" vertical="center" wrapText="1"/>
    </xf>
    <xf numFmtId="176" fontId="5" fillId="5" borderId="2" xfId="0" applyNumberFormat="1" applyFont="1" applyFill="1" applyBorder="1" applyAlignment="1">
      <alignment horizontal="center" vertical="center"/>
    </xf>
    <xf numFmtId="176" fontId="5" fillId="5" borderId="3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>
      <alignment vertical="center"/>
    </xf>
    <xf numFmtId="180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41" fontId="5" fillId="0" borderId="0" xfId="8" applyNumberFormat="1" applyFont="1" applyFill="1" applyBorder="1" applyAlignment="1">
      <alignment horizontal="right" vertical="center"/>
    </xf>
    <xf numFmtId="41" fontId="5" fillId="0" borderId="11" xfId="23" applyNumberFormat="1" applyFont="1" applyFill="1" applyBorder="1" applyAlignment="1">
      <alignment vertical="center" shrinkToFit="1"/>
    </xf>
    <xf numFmtId="41" fontId="23" fillId="6" borderId="6" xfId="0" applyNumberFormat="1" applyFont="1" applyFill="1" applyBorder="1" applyAlignment="1">
      <alignment horizontal="center" vertical="center"/>
    </xf>
    <xf numFmtId="180" fontId="23" fillId="0" borderId="7" xfId="40" applyNumberFormat="1" applyFont="1" applyFill="1" applyBorder="1" applyAlignment="1" applyProtection="1">
      <alignment vertical="center"/>
    </xf>
    <xf numFmtId="180" fontId="23" fillId="0" borderId="8" xfId="40" applyNumberFormat="1" applyFont="1" applyFill="1" applyBorder="1" applyAlignment="1" applyProtection="1">
      <alignment vertical="center"/>
    </xf>
    <xf numFmtId="176" fontId="23" fillId="0" borderId="8" xfId="40" applyNumberFormat="1" applyFont="1" applyFill="1" applyBorder="1" applyAlignment="1" applyProtection="1">
      <alignment vertical="center"/>
    </xf>
    <xf numFmtId="41" fontId="23" fillId="0" borderId="7" xfId="41" applyNumberFormat="1" applyFont="1" applyFill="1" applyBorder="1" applyAlignment="1">
      <alignment vertical="center"/>
    </xf>
    <xf numFmtId="41" fontId="23" fillId="0" borderId="8" xfId="41" applyNumberFormat="1" applyFont="1" applyFill="1" applyBorder="1" applyAlignment="1">
      <alignment vertical="center"/>
    </xf>
    <xf numFmtId="0" fontId="5" fillId="5" borderId="13" xfId="36" applyFont="1" applyFill="1" applyBorder="1" applyAlignment="1">
      <alignment horizontal="center" vertical="center"/>
    </xf>
    <xf numFmtId="0" fontId="5" fillId="5" borderId="13" xfId="36" applyFont="1" applyFill="1" applyBorder="1" applyAlignment="1">
      <alignment horizontal="center" vertical="center" wrapText="1"/>
    </xf>
    <xf numFmtId="0" fontId="5" fillId="5" borderId="9" xfId="36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14" fillId="2" borderId="11" xfId="0" applyNumberFormat="1" applyFont="1" applyFill="1" applyBorder="1" applyAlignment="1">
      <alignment horizontal="center" vertical="center"/>
    </xf>
    <xf numFmtId="41" fontId="14" fillId="2" borderId="1" xfId="0" applyNumberFormat="1" applyFont="1" applyFill="1" applyBorder="1" applyAlignment="1">
      <alignment horizontal="center" vertical="center"/>
    </xf>
    <xf numFmtId="41" fontId="14" fillId="2" borderId="11" xfId="6" applyNumberFormat="1" applyFont="1" applyFill="1" applyBorder="1" applyAlignment="1">
      <alignment horizontal="center" vertical="center"/>
    </xf>
    <xf numFmtId="41" fontId="14" fillId="0" borderId="11" xfId="0" applyNumberFormat="1" applyFont="1" applyBorder="1">
      <alignment vertical="center"/>
    </xf>
    <xf numFmtId="41" fontId="26" fillId="2" borderId="1" xfId="0" applyNumberFormat="1" applyFont="1" applyFill="1" applyBorder="1" applyAlignment="1">
      <alignment horizontal="center" vertical="center"/>
    </xf>
    <xf numFmtId="41" fontId="5" fillId="8" borderId="11" xfId="23" applyNumberFormat="1" applyFont="1" applyFill="1" applyBorder="1" applyAlignment="1">
      <alignment vertical="center" shrinkToFit="1"/>
    </xf>
    <xf numFmtId="41" fontId="5" fillId="8" borderId="0" xfId="23" applyNumberFormat="1" applyFont="1" applyFill="1" applyBorder="1" applyAlignment="1">
      <alignment vertical="center" shrinkToFit="1"/>
    </xf>
    <xf numFmtId="41" fontId="5" fillId="8" borderId="8" xfId="23" applyNumberFormat="1" applyFont="1" applyFill="1" applyBorder="1" applyAlignment="1">
      <alignment vertical="center" shrinkToFit="1"/>
    </xf>
    <xf numFmtId="41" fontId="5" fillId="0" borderId="11" xfId="25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vertical="center"/>
    </xf>
    <xf numFmtId="41" fontId="5" fillId="0" borderId="11" xfId="8" applyNumberFormat="1" applyFont="1" applyFill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13" fillId="4" borderId="3" xfId="0" applyNumberFormat="1" applyFont="1" applyFill="1" applyBorder="1" applyAlignment="1">
      <alignment horizontal="center" vertical="center" wrapText="1"/>
    </xf>
    <xf numFmtId="41" fontId="13" fillId="4" borderId="11" xfId="0" applyNumberFormat="1" applyFont="1" applyFill="1" applyBorder="1" applyAlignment="1">
      <alignment horizontal="center" vertical="center" wrapText="1"/>
    </xf>
    <xf numFmtId="41" fontId="14" fillId="2" borderId="2" xfId="0" applyNumberFormat="1" applyFont="1" applyFill="1" applyBorder="1" applyAlignment="1">
      <alignment horizontal="center" vertical="center" shrinkToFit="1"/>
    </xf>
    <xf numFmtId="41" fontId="10" fillId="0" borderId="11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4" fillId="4" borderId="12" xfId="0" applyNumberFormat="1" applyFont="1" applyFill="1" applyBorder="1" applyAlignment="1">
      <alignment horizontal="center" vertical="center"/>
    </xf>
    <xf numFmtId="41" fontId="40" fillId="2" borderId="0" xfId="0" applyNumberFormat="1" applyFont="1" applyFill="1" applyAlignment="1">
      <alignment vertical="center"/>
    </xf>
    <xf numFmtId="41" fontId="23" fillId="0" borderId="7" xfId="0" applyNumberFormat="1" applyFont="1" applyFill="1" applyBorder="1" applyAlignment="1">
      <alignment vertical="center"/>
    </xf>
    <xf numFmtId="41" fontId="23" fillId="0" borderId="8" xfId="0" applyNumberFormat="1" applyFont="1" applyFill="1" applyBorder="1" applyAlignment="1">
      <alignment vertical="center"/>
    </xf>
    <xf numFmtId="185" fontId="23" fillId="0" borderId="8" xfId="0" applyNumberFormat="1" applyFont="1" applyFill="1" applyBorder="1" applyAlignment="1">
      <alignment vertical="center"/>
    </xf>
    <xf numFmtId="41" fontId="23" fillId="0" borderId="8" xfId="0" applyNumberFormat="1" applyFont="1" applyFill="1" applyBorder="1" applyAlignment="1">
      <alignment horizontal="right" vertical="center"/>
    </xf>
    <xf numFmtId="41" fontId="14" fillId="0" borderId="8" xfId="0" applyNumberFormat="1" applyFont="1" applyBorder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14" fillId="4" borderId="1" xfId="0" applyNumberFormat="1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left" vertical="center"/>
    </xf>
    <xf numFmtId="41" fontId="5" fillId="4" borderId="8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4" fillId="4" borderId="17" xfId="0" applyNumberFormat="1" applyFont="1" applyFill="1" applyBorder="1" applyAlignment="1">
      <alignment horizontal="center" vertical="center"/>
    </xf>
    <xf numFmtId="0" fontId="14" fillId="4" borderId="18" xfId="0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176" fontId="13" fillId="4" borderId="1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41" fontId="14" fillId="3" borderId="13" xfId="0" applyNumberFormat="1" applyFont="1" applyFill="1" applyBorder="1" applyAlignment="1">
      <alignment horizontal="center" vertical="center"/>
    </xf>
    <xf numFmtId="41" fontId="14" fillId="3" borderId="2" xfId="0" applyNumberFormat="1" applyFont="1" applyFill="1" applyBorder="1" applyAlignment="1">
      <alignment horizontal="center" vertical="center"/>
    </xf>
    <xf numFmtId="41" fontId="14" fillId="3" borderId="3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1" fontId="11" fillId="3" borderId="2" xfId="0" applyNumberFormat="1" applyFont="1" applyFill="1" applyBorder="1" applyAlignment="1">
      <alignment horizontal="center" vertical="center" wrapText="1"/>
    </xf>
    <xf numFmtId="41" fontId="11" fillId="3" borderId="1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1" fontId="14" fillId="3" borderId="1" xfId="0" applyNumberFormat="1" applyFont="1" applyFill="1" applyBorder="1" applyAlignment="1">
      <alignment horizontal="center" vertical="center" wrapText="1"/>
    </xf>
    <xf numFmtId="41" fontId="11" fillId="3" borderId="3" xfId="0" applyNumberFormat="1" applyFont="1" applyFill="1" applyBorder="1" applyAlignment="1">
      <alignment horizontal="center" vertical="center" wrapText="1"/>
    </xf>
    <xf numFmtId="41" fontId="14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1" fontId="14" fillId="0" borderId="7" xfId="0" applyNumberFormat="1" applyFont="1" applyBorder="1">
      <alignment vertical="center"/>
    </xf>
    <xf numFmtId="41" fontId="14" fillId="0" borderId="9" xfId="0" applyNumberFormat="1" applyFont="1" applyBorder="1">
      <alignment vertical="center"/>
    </xf>
    <xf numFmtId="41" fontId="14" fillId="0" borderId="10" xfId="0" applyNumberFormat="1" applyFont="1" applyBorder="1">
      <alignment vertical="center"/>
    </xf>
    <xf numFmtId="0" fontId="5" fillId="2" borderId="4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0" fontId="14" fillId="0" borderId="19" xfId="0" applyFont="1" applyBorder="1">
      <alignment vertical="center"/>
    </xf>
    <xf numFmtId="41" fontId="5" fillId="4" borderId="20" xfId="0" applyNumberFormat="1" applyFont="1" applyFill="1" applyBorder="1" applyAlignment="1">
      <alignment horizontal="center" vertical="center"/>
    </xf>
    <xf numFmtId="41" fontId="5" fillId="2" borderId="20" xfId="0" applyNumberFormat="1" applyFont="1" applyFill="1" applyBorder="1" applyAlignment="1">
      <alignment horizontal="center" vertical="center"/>
    </xf>
    <xf numFmtId="177" fontId="5" fillId="2" borderId="20" xfId="0" applyNumberFormat="1" applyFont="1" applyFill="1" applyBorder="1" applyAlignment="1">
      <alignment vertical="center"/>
    </xf>
    <xf numFmtId="0" fontId="14" fillId="0" borderId="21" xfId="0" applyFont="1" applyBorder="1">
      <alignment vertical="center"/>
    </xf>
    <xf numFmtId="41" fontId="5" fillId="4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vertical="center"/>
    </xf>
    <xf numFmtId="0" fontId="14" fillId="0" borderId="22" xfId="0" applyFont="1" applyBorder="1">
      <alignment vertical="center"/>
    </xf>
    <xf numFmtId="41" fontId="14" fillId="0" borderId="22" xfId="0" applyNumberFormat="1" applyFont="1" applyBorder="1">
      <alignment vertical="center"/>
    </xf>
    <xf numFmtId="177" fontId="13" fillId="2" borderId="22" xfId="0" applyNumberFormat="1" applyFont="1" applyFill="1" applyBorder="1" applyAlignment="1">
      <alignment vertical="center"/>
    </xf>
    <xf numFmtId="41" fontId="13" fillId="2" borderId="22" xfId="0" applyNumberFormat="1" applyFont="1" applyFill="1" applyBorder="1" applyAlignment="1">
      <alignment vertical="center"/>
    </xf>
    <xf numFmtId="0" fontId="14" fillId="0" borderId="23" xfId="0" applyFont="1" applyBorder="1">
      <alignment vertical="center"/>
    </xf>
    <xf numFmtId="0" fontId="14" fillId="0" borderId="24" xfId="0" applyFont="1" applyBorder="1">
      <alignment vertical="center"/>
    </xf>
    <xf numFmtId="41" fontId="14" fillId="0" borderId="24" xfId="0" applyNumberFormat="1" applyFont="1" applyBorder="1">
      <alignment vertical="center"/>
    </xf>
    <xf numFmtId="41" fontId="5" fillId="4" borderId="19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41" fontId="5" fillId="4" borderId="21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41" fontId="13" fillId="4" borderId="21" xfId="0" applyNumberFormat="1" applyFont="1" applyFill="1" applyBorder="1" applyAlignment="1">
      <alignment vertical="center"/>
    </xf>
    <xf numFmtId="41" fontId="13" fillId="4" borderId="22" xfId="0" applyNumberFormat="1" applyFont="1" applyFill="1" applyBorder="1" applyAlignment="1">
      <alignment horizontal="center" vertical="center"/>
    </xf>
    <xf numFmtId="41" fontId="13" fillId="2" borderId="22" xfId="0" applyNumberFormat="1" applyFont="1" applyFill="1" applyBorder="1" applyAlignment="1">
      <alignment horizontal="center" vertical="center"/>
    </xf>
    <xf numFmtId="0" fontId="13" fillId="2" borderId="22" xfId="0" applyNumberFormat="1" applyFont="1" applyFill="1" applyBorder="1" applyAlignment="1">
      <alignment vertical="center"/>
    </xf>
    <xf numFmtId="41" fontId="13" fillId="4" borderId="23" xfId="0" applyNumberFormat="1" applyFont="1" applyFill="1" applyBorder="1" applyAlignment="1">
      <alignment vertical="center"/>
    </xf>
    <xf numFmtId="41" fontId="13" fillId="4" borderId="24" xfId="0" applyNumberFormat="1" applyFont="1" applyFill="1" applyBorder="1" applyAlignment="1">
      <alignment horizontal="center" vertical="center"/>
    </xf>
    <xf numFmtId="41" fontId="13" fillId="2" borderId="24" xfId="0" applyNumberFormat="1" applyFont="1" applyFill="1" applyBorder="1" applyAlignment="1">
      <alignment horizontal="center" vertical="center"/>
    </xf>
    <xf numFmtId="41" fontId="14" fillId="4" borderId="25" xfId="0" applyNumberFormat="1" applyFont="1" applyFill="1" applyBorder="1" applyAlignment="1">
      <alignment vertical="center"/>
    </xf>
    <xf numFmtId="41" fontId="14" fillId="4" borderId="26" xfId="0" applyNumberFormat="1" applyFont="1" applyFill="1" applyBorder="1" applyAlignment="1">
      <alignment horizontal="center" vertical="center"/>
    </xf>
    <xf numFmtId="41" fontId="14" fillId="2" borderId="26" xfId="0" applyNumberFormat="1" applyFont="1" applyFill="1" applyBorder="1" applyAlignment="1">
      <alignment horizontal="center" vertical="center"/>
    </xf>
    <xf numFmtId="41" fontId="5" fillId="0" borderId="7" xfId="0" applyNumberFormat="1" applyFont="1" applyBorder="1">
      <alignment vertical="center"/>
    </xf>
    <xf numFmtId="41" fontId="5" fillId="4" borderId="19" xfId="6" applyNumberFormat="1" applyFont="1" applyFill="1" applyBorder="1" applyAlignment="1">
      <alignment horizontal="center" vertical="center"/>
    </xf>
    <xf numFmtId="41" fontId="5" fillId="4" borderId="20" xfId="6" applyNumberFormat="1" applyFont="1" applyFill="1" applyBorder="1" applyAlignment="1">
      <alignment horizontal="center" vertical="center"/>
    </xf>
    <xf numFmtId="41" fontId="5" fillId="4" borderId="21" xfId="6" applyNumberFormat="1" applyFont="1" applyFill="1" applyBorder="1" applyAlignment="1">
      <alignment horizontal="center" vertical="center"/>
    </xf>
    <xf numFmtId="41" fontId="5" fillId="4" borderId="22" xfId="6" applyNumberFormat="1" applyFont="1" applyFill="1" applyBorder="1" applyAlignment="1">
      <alignment horizontal="center" vertical="center"/>
    </xf>
    <xf numFmtId="41" fontId="14" fillId="0" borderId="21" xfId="0" applyNumberFormat="1" applyFont="1" applyBorder="1">
      <alignment vertical="center"/>
    </xf>
    <xf numFmtId="41" fontId="14" fillId="0" borderId="23" xfId="0" applyNumberFormat="1" applyFont="1" applyBorder="1">
      <alignment vertical="center"/>
    </xf>
    <xf numFmtId="41" fontId="5" fillId="4" borderId="19" xfId="0" applyNumberFormat="1" applyFont="1" applyFill="1" applyBorder="1" applyAlignment="1">
      <alignment horizontal="center" vertical="center"/>
    </xf>
    <xf numFmtId="41" fontId="5" fillId="0" borderId="20" xfId="0" applyNumberFormat="1" applyFont="1" applyBorder="1">
      <alignment vertical="center"/>
    </xf>
    <xf numFmtId="41" fontId="5" fillId="4" borderId="21" xfId="0" applyNumberFormat="1" applyFont="1" applyFill="1" applyBorder="1" applyAlignment="1">
      <alignment horizontal="center" vertical="center"/>
    </xf>
    <xf numFmtId="41" fontId="5" fillId="0" borderId="22" xfId="0" applyNumberFormat="1" applyFont="1" applyBorder="1">
      <alignment vertical="center"/>
    </xf>
    <xf numFmtId="41" fontId="5" fillId="0" borderId="21" xfId="0" applyNumberFormat="1" applyFont="1" applyBorder="1">
      <alignment vertical="center"/>
    </xf>
    <xf numFmtId="41" fontId="5" fillId="0" borderId="21" xfId="8" applyNumberFormat="1" applyFont="1" applyFill="1" applyBorder="1" applyAlignment="1">
      <alignment horizontal="right" vertical="center"/>
    </xf>
    <xf numFmtId="41" fontId="5" fillId="0" borderId="22" xfId="8" applyNumberFormat="1" applyFont="1" applyFill="1" applyBorder="1" applyAlignment="1">
      <alignment horizontal="center" vertical="center"/>
    </xf>
    <xf numFmtId="41" fontId="5" fillId="0" borderId="22" xfId="9" applyNumberFormat="1" applyFont="1" applyFill="1" applyBorder="1" applyAlignment="1">
      <alignment horizontal="right" vertical="center"/>
    </xf>
    <xf numFmtId="41" fontId="5" fillId="0" borderId="22" xfId="8" applyNumberFormat="1" applyFont="1" applyFill="1" applyBorder="1" applyAlignment="1">
      <alignment vertical="center"/>
    </xf>
    <xf numFmtId="41" fontId="5" fillId="0" borderId="23" xfId="8" applyNumberFormat="1" applyFont="1" applyFill="1" applyBorder="1" applyAlignment="1">
      <alignment horizontal="right" vertical="center"/>
    </xf>
    <xf numFmtId="41" fontId="5" fillId="0" borderId="24" xfId="8" applyNumberFormat="1" applyFont="1" applyFill="1" applyBorder="1" applyAlignment="1">
      <alignment horizontal="right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41" fontId="14" fillId="4" borderId="19" xfId="0" applyNumberFormat="1" applyFont="1" applyFill="1" applyBorder="1" applyAlignment="1">
      <alignment horizontal="right" vertical="center"/>
    </xf>
    <xf numFmtId="41" fontId="14" fillId="4" borderId="20" xfId="0" applyNumberFormat="1" applyFont="1" applyFill="1" applyBorder="1" applyAlignment="1">
      <alignment horizontal="right" vertical="center"/>
    </xf>
    <xf numFmtId="41" fontId="5" fillId="0" borderId="20" xfId="1" applyNumberFormat="1" applyFont="1" applyFill="1" applyBorder="1" applyAlignment="1">
      <alignment horizontal="right" vertical="center"/>
    </xf>
    <xf numFmtId="41" fontId="14" fillId="4" borderId="21" xfId="0" applyNumberFormat="1" applyFont="1" applyFill="1" applyBorder="1" applyAlignment="1">
      <alignment horizontal="right" vertical="center"/>
    </xf>
    <xf numFmtId="41" fontId="14" fillId="4" borderId="22" xfId="0" applyNumberFormat="1" applyFont="1" applyFill="1" applyBorder="1" applyAlignment="1">
      <alignment horizontal="right" vertical="center"/>
    </xf>
    <xf numFmtId="41" fontId="5" fillId="0" borderId="22" xfId="1" applyNumberFormat="1" applyFont="1" applyFill="1" applyBorder="1" applyAlignment="1">
      <alignment horizontal="right" vertical="center"/>
    </xf>
    <xf numFmtId="41" fontId="14" fillId="4" borderId="23" xfId="0" applyNumberFormat="1" applyFont="1" applyFill="1" applyBorder="1" applyAlignment="1">
      <alignment horizontal="right" vertical="center"/>
    </xf>
    <xf numFmtId="41" fontId="14" fillId="4" borderId="24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2" xfId="1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23" fillId="6" borderId="23" xfId="0" applyNumberFormat="1" applyFont="1" applyFill="1" applyBorder="1" applyAlignment="1">
      <alignment horizontal="right" vertical="center"/>
    </xf>
    <xf numFmtId="41" fontId="23" fillId="0" borderId="24" xfId="39" applyNumberFormat="1" applyFont="1" applyFill="1" applyBorder="1" applyAlignment="1">
      <alignment horizontal="right" vertical="center"/>
    </xf>
    <xf numFmtId="41" fontId="23" fillId="0" borderId="24" xfId="39" applyNumberFormat="1" applyFont="1" applyFill="1" applyBorder="1" applyAlignment="1">
      <alignment vertical="center"/>
    </xf>
    <xf numFmtId="41" fontId="5" fillId="4" borderId="21" xfId="6" applyFont="1" applyFill="1" applyBorder="1" applyAlignment="1">
      <alignment horizontal="center" vertical="center"/>
    </xf>
    <xf numFmtId="41" fontId="5" fillId="4" borderId="22" xfId="6" applyFont="1" applyFill="1" applyBorder="1" applyAlignment="1">
      <alignment horizontal="center" vertical="center"/>
    </xf>
    <xf numFmtId="41" fontId="13" fillId="4" borderId="21" xfId="6" applyNumberFormat="1" applyFont="1" applyFill="1" applyBorder="1" applyAlignment="1">
      <alignment horizontal="center" vertical="center"/>
    </xf>
    <xf numFmtId="41" fontId="13" fillId="4" borderId="22" xfId="6" applyNumberFormat="1" applyFont="1" applyFill="1" applyBorder="1" applyAlignment="1">
      <alignment horizontal="center" vertical="center"/>
    </xf>
    <xf numFmtId="41" fontId="5" fillId="0" borderId="23" xfId="6" applyNumberFormat="1" applyFont="1" applyFill="1" applyBorder="1" applyAlignment="1">
      <alignment horizontal="center" vertical="center"/>
    </xf>
    <xf numFmtId="41" fontId="5" fillId="0" borderId="24" xfId="6" applyNumberFormat="1" applyFont="1" applyFill="1" applyBorder="1" applyAlignment="1">
      <alignment horizontal="center" vertical="center"/>
    </xf>
    <xf numFmtId="41" fontId="5" fillId="0" borderId="19" xfId="12" applyNumberFormat="1" applyFont="1" applyFill="1" applyBorder="1" applyAlignment="1">
      <alignment horizontal="right" vertical="center"/>
    </xf>
    <xf numFmtId="41" fontId="5" fillId="0" borderId="21" xfId="12" applyNumberFormat="1" applyFont="1" applyFill="1" applyBorder="1" applyAlignment="1">
      <alignment horizontal="right" vertical="center"/>
    </xf>
    <xf numFmtId="41" fontId="13" fillId="0" borderId="22" xfId="12" applyNumberFormat="1" applyFont="1" applyFill="1" applyBorder="1" applyAlignment="1">
      <alignment horizontal="right" vertical="center"/>
    </xf>
    <xf numFmtId="41" fontId="13" fillId="0" borderId="22" xfId="12" applyNumberFormat="1" applyFont="1" applyFill="1" applyBorder="1" applyAlignment="1">
      <alignment vertical="center"/>
    </xf>
    <xf numFmtId="41" fontId="5" fillId="0" borderId="22" xfId="12" applyNumberFormat="1" applyFont="1" applyFill="1" applyBorder="1" applyAlignment="1">
      <alignment horizontal="right" vertical="center"/>
    </xf>
    <xf numFmtId="41" fontId="5" fillId="0" borderId="23" xfId="12" applyNumberFormat="1" applyFont="1" applyFill="1" applyBorder="1" applyAlignment="1">
      <alignment horizontal="right" vertical="center"/>
    </xf>
    <xf numFmtId="41" fontId="13" fillId="0" borderId="24" xfId="12" applyNumberFormat="1" applyFont="1" applyFill="1" applyBorder="1" applyAlignment="1">
      <alignment horizontal="right" vertical="center"/>
    </xf>
    <xf numFmtId="41" fontId="13" fillId="0" borderId="24" xfId="12" applyNumberFormat="1" applyFont="1" applyFill="1" applyBorder="1" applyAlignment="1">
      <alignment vertical="center"/>
    </xf>
    <xf numFmtId="41" fontId="5" fillId="0" borderId="24" xfId="12" applyNumberFormat="1" applyFont="1" applyFill="1" applyBorder="1" applyAlignment="1">
      <alignment horizontal="right" vertical="center"/>
    </xf>
    <xf numFmtId="41" fontId="2" fillId="2" borderId="0" xfId="1" applyFont="1" applyFill="1" applyAlignment="1">
      <alignment horizontal="left" vertical="center"/>
    </xf>
    <xf numFmtId="41" fontId="5" fillId="2" borderId="19" xfId="6" applyNumberFormat="1" applyFont="1" applyFill="1" applyBorder="1" applyAlignment="1">
      <alignment horizontal="center" vertical="center" shrinkToFit="1"/>
    </xf>
    <xf numFmtId="41" fontId="5" fillId="2" borderId="20" xfId="6" applyNumberFormat="1" applyFont="1" applyFill="1" applyBorder="1" applyAlignment="1">
      <alignment horizontal="center" vertical="center" shrinkToFit="1"/>
    </xf>
    <xf numFmtId="41" fontId="5" fillId="2" borderId="21" xfId="6" applyNumberFormat="1" applyFont="1" applyFill="1" applyBorder="1" applyAlignment="1">
      <alignment horizontal="center" vertical="center" shrinkToFit="1"/>
    </xf>
    <xf numFmtId="41" fontId="5" fillId="2" borderId="22" xfId="6" applyNumberFormat="1" applyFont="1" applyFill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2" xfId="0" applyNumberFormat="1" applyFont="1" applyBorder="1" applyAlignment="1">
      <alignment vertical="center" shrinkToFit="1"/>
    </xf>
    <xf numFmtId="41" fontId="5" fillId="0" borderId="23" xfId="0" applyNumberFormat="1" applyFont="1" applyBorder="1" applyAlignment="1">
      <alignment vertical="center" shrinkToFit="1"/>
    </xf>
    <xf numFmtId="41" fontId="5" fillId="0" borderId="24" xfId="0" applyNumberFormat="1" applyFont="1" applyBorder="1" applyAlignment="1">
      <alignment vertical="center" shrinkToFit="1"/>
    </xf>
    <xf numFmtId="41" fontId="2" fillId="4" borderId="0" xfId="1" applyFont="1" applyFill="1" applyAlignment="1">
      <alignment horizontal="left" vertical="center"/>
    </xf>
    <xf numFmtId="41" fontId="5" fillId="4" borderId="19" xfId="0" applyNumberFormat="1" applyFont="1" applyFill="1" applyBorder="1" applyAlignment="1">
      <alignment horizontal="center" vertical="center" wrapText="1"/>
    </xf>
    <xf numFmtId="41" fontId="5" fillId="4" borderId="20" xfId="0" applyNumberFormat="1" applyFont="1" applyFill="1" applyBorder="1" applyAlignment="1">
      <alignment horizontal="center" vertical="center" wrapText="1"/>
    </xf>
    <xf numFmtId="41" fontId="5" fillId="4" borderId="21" xfId="0" applyNumberFormat="1" applyFont="1" applyFill="1" applyBorder="1" applyAlignment="1">
      <alignment horizontal="center" vertical="center" wrapText="1"/>
    </xf>
    <xf numFmtId="41" fontId="5" fillId="4" borderId="22" xfId="0" applyNumberFormat="1" applyFont="1" applyFill="1" applyBorder="1" applyAlignment="1">
      <alignment horizontal="center" vertical="center" wrapText="1"/>
    </xf>
    <xf numFmtId="41" fontId="13" fillId="4" borderId="21" xfId="0" applyNumberFormat="1" applyFont="1" applyFill="1" applyBorder="1" applyAlignment="1">
      <alignment horizontal="center" vertical="center" wrapText="1"/>
    </xf>
    <xf numFmtId="41" fontId="13" fillId="4" borderId="22" xfId="0" applyNumberFormat="1" applyFont="1" applyFill="1" applyBorder="1" applyAlignment="1">
      <alignment horizontal="center" vertical="center" wrapText="1"/>
    </xf>
    <xf numFmtId="41" fontId="13" fillId="4" borderId="23" xfId="0" applyNumberFormat="1" applyFont="1" applyFill="1" applyBorder="1" applyAlignment="1">
      <alignment horizontal="center" vertical="center" wrapText="1"/>
    </xf>
    <xf numFmtId="41" fontId="13" fillId="4" borderId="24" xfId="0" applyNumberFormat="1" applyFont="1" applyFill="1" applyBorder="1" applyAlignment="1">
      <alignment horizontal="center" vertical="center" wrapText="1"/>
    </xf>
    <xf numFmtId="41" fontId="14" fillId="2" borderId="19" xfId="0" applyNumberFormat="1" applyFont="1" applyFill="1" applyBorder="1" applyAlignment="1">
      <alignment horizontal="center" vertical="center"/>
    </xf>
    <xf numFmtId="41" fontId="14" fillId="2" borderId="20" xfId="0" applyNumberFormat="1" applyFont="1" applyFill="1" applyBorder="1" applyAlignment="1">
      <alignment horizontal="center" vertical="center"/>
    </xf>
    <xf numFmtId="41" fontId="14" fillId="2" borderId="21" xfId="0" applyNumberFormat="1" applyFont="1" applyFill="1" applyBorder="1" applyAlignment="1">
      <alignment horizontal="center" vertical="center"/>
    </xf>
    <xf numFmtId="41" fontId="14" fillId="2" borderId="22" xfId="0" applyNumberFormat="1" applyFont="1" applyFill="1" applyBorder="1" applyAlignment="1">
      <alignment horizontal="center" vertical="center"/>
    </xf>
    <xf numFmtId="41" fontId="14" fillId="2" borderId="23" xfId="0" applyNumberFormat="1" applyFont="1" applyFill="1" applyBorder="1" applyAlignment="1">
      <alignment horizontal="center" vertical="center"/>
    </xf>
    <xf numFmtId="41" fontId="14" fillId="2" borderId="24" xfId="0" applyNumberFormat="1" applyFont="1" applyFill="1" applyBorder="1" applyAlignment="1">
      <alignment horizontal="center" vertical="center"/>
    </xf>
    <xf numFmtId="41" fontId="14" fillId="2" borderId="19" xfId="6" applyNumberFormat="1" applyFont="1" applyFill="1" applyBorder="1" applyAlignment="1">
      <alignment horizontal="center" vertical="center"/>
    </xf>
    <xf numFmtId="41" fontId="14" fillId="2" borderId="20" xfId="6" applyNumberFormat="1" applyFont="1" applyFill="1" applyBorder="1" applyAlignment="1">
      <alignment horizontal="center" vertical="center"/>
    </xf>
    <xf numFmtId="41" fontId="14" fillId="2" borderId="21" xfId="6" applyNumberFormat="1" applyFont="1" applyFill="1" applyBorder="1" applyAlignment="1">
      <alignment horizontal="center" vertical="center"/>
    </xf>
    <xf numFmtId="41" fontId="14" fillId="2" borderId="22" xfId="6" applyNumberFormat="1" applyFont="1" applyFill="1" applyBorder="1" applyAlignment="1">
      <alignment horizontal="center" vertical="center"/>
    </xf>
    <xf numFmtId="41" fontId="14" fillId="2" borderId="23" xfId="6" applyNumberFormat="1" applyFont="1" applyFill="1" applyBorder="1" applyAlignment="1">
      <alignment horizontal="center" vertical="center"/>
    </xf>
    <xf numFmtId="41" fontId="14" fillId="2" borderId="24" xfId="6" applyNumberFormat="1" applyFont="1" applyFill="1" applyBorder="1" applyAlignment="1">
      <alignment horizontal="center" vertical="center"/>
    </xf>
    <xf numFmtId="41" fontId="14" fillId="2" borderId="19" xfId="0" applyNumberFormat="1" applyFont="1" applyFill="1" applyBorder="1" applyAlignment="1">
      <alignment vertical="center"/>
    </xf>
    <xf numFmtId="41" fontId="14" fillId="2" borderId="20" xfId="0" applyNumberFormat="1" applyFont="1" applyFill="1" applyBorder="1" applyAlignment="1">
      <alignment vertical="center"/>
    </xf>
    <xf numFmtId="41" fontId="14" fillId="2" borderId="21" xfId="0" applyNumberFormat="1" applyFont="1" applyFill="1" applyBorder="1" applyAlignment="1">
      <alignment vertical="center"/>
    </xf>
    <xf numFmtId="41" fontId="14" fillId="2" borderId="22" xfId="0" applyNumberFormat="1" applyFont="1" applyFill="1" applyBorder="1" applyAlignment="1">
      <alignment vertical="center"/>
    </xf>
    <xf numFmtId="41" fontId="26" fillId="2" borderId="19" xfId="6" applyNumberFormat="1" applyFont="1" applyFill="1" applyBorder="1" applyAlignment="1">
      <alignment horizontal="center" vertical="center"/>
    </xf>
    <xf numFmtId="41" fontId="26" fillId="2" borderId="20" xfId="6" applyNumberFormat="1" applyFont="1" applyFill="1" applyBorder="1" applyAlignment="1">
      <alignment horizontal="center" vertical="center"/>
    </xf>
    <xf numFmtId="41" fontId="26" fillId="2" borderId="21" xfId="6" applyNumberFormat="1" applyFont="1" applyFill="1" applyBorder="1" applyAlignment="1">
      <alignment horizontal="center" vertical="center"/>
    </xf>
    <xf numFmtId="41" fontId="26" fillId="2" borderId="22" xfId="6" applyNumberFormat="1" applyFont="1" applyFill="1" applyBorder="1" applyAlignment="1">
      <alignment horizontal="center" vertical="center"/>
    </xf>
    <xf numFmtId="41" fontId="14" fillId="2" borderId="20" xfId="0" applyNumberFormat="1" applyFont="1" applyFill="1" applyBorder="1" applyAlignment="1">
      <alignment horizontal="center" vertical="center" shrinkToFit="1"/>
    </xf>
    <xf numFmtId="41" fontId="14" fillId="2" borderId="22" xfId="0" applyNumberFormat="1" applyFont="1" applyFill="1" applyBorder="1" applyAlignment="1">
      <alignment horizontal="center" vertical="center" shrinkToFit="1"/>
    </xf>
    <xf numFmtId="41" fontId="14" fillId="0" borderId="21" xfId="22" applyNumberFormat="1" applyFont="1" applyFill="1" applyBorder="1" applyAlignment="1">
      <alignment vertical="center" shrinkToFit="1"/>
    </xf>
    <xf numFmtId="41" fontId="14" fillId="0" borderId="22" xfId="22" applyNumberFormat="1" applyFont="1" applyFill="1" applyBorder="1" applyAlignment="1">
      <alignment vertical="center" shrinkToFit="1"/>
    </xf>
    <xf numFmtId="41" fontId="14" fillId="0" borderId="22" xfId="22" applyNumberFormat="1" applyFont="1" applyFill="1" applyBorder="1" applyAlignment="1">
      <alignment horizontal="right" vertical="center" shrinkToFit="1"/>
    </xf>
    <xf numFmtId="41" fontId="5" fillId="0" borderId="21" xfId="23" applyNumberFormat="1" applyFont="1" applyFill="1" applyBorder="1" applyAlignment="1">
      <alignment vertical="center" shrinkToFit="1"/>
    </xf>
    <xf numFmtId="41" fontId="5" fillId="0" borderId="22" xfId="23" applyNumberFormat="1" applyFont="1" applyFill="1" applyBorder="1" applyAlignment="1">
      <alignment vertical="center" shrinkToFit="1"/>
    </xf>
    <xf numFmtId="41" fontId="5" fillId="0" borderId="22" xfId="23" applyNumberFormat="1" applyFont="1" applyFill="1" applyBorder="1" applyAlignment="1">
      <alignment horizontal="right" vertical="center" shrinkToFit="1"/>
    </xf>
    <xf numFmtId="41" fontId="5" fillId="0" borderId="23" xfId="23" applyNumberFormat="1" applyFont="1" applyFill="1" applyBorder="1" applyAlignment="1">
      <alignment vertical="center" shrinkToFit="1"/>
    </xf>
    <xf numFmtId="41" fontId="5" fillId="0" borderId="24" xfId="23" applyNumberFormat="1" applyFont="1" applyFill="1" applyBorder="1" applyAlignment="1">
      <alignment vertical="center" shrinkToFit="1"/>
    </xf>
    <xf numFmtId="41" fontId="5" fillId="0" borderId="24" xfId="23" applyNumberFormat="1" applyFont="1" applyFill="1" applyBorder="1" applyAlignment="1">
      <alignment horizontal="right" vertical="center" shrinkToFit="1"/>
    </xf>
    <xf numFmtId="41" fontId="5" fillId="2" borderId="19" xfId="0" applyNumberFormat="1" applyFont="1" applyFill="1" applyBorder="1" applyAlignment="1">
      <alignment horizontal="center" vertical="center"/>
    </xf>
    <xf numFmtId="41" fontId="5" fillId="2" borderId="21" xfId="0" applyNumberFormat="1" applyFont="1" applyFill="1" applyBorder="1" applyAlignment="1">
      <alignment horizontal="center" vertical="center"/>
    </xf>
    <xf numFmtId="41" fontId="14" fillId="0" borderId="21" xfId="24" applyNumberFormat="1" applyFont="1" applyFill="1" applyBorder="1" applyAlignment="1">
      <alignment vertical="center"/>
    </xf>
    <xf numFmtId="41" fontId="14" fillId="0" borderId="22" xfId="24" applyNumberFormat="1" applyFont="1" applyFill="1" applyBorder="1" applyAlignment="1">
      <alignment vertical="center"/>
    </xf>
    <xf numFmtId="41" fontId="14" fillId="0" borderId="22" xfId="24" applyNumberFormat="1" applyFont="1" applyFill="1" applyBorder="1" applyAlignment="1">
      <alignment horizontal="right" vertical="center"/>
    </xf>
    <xf numFmtId="41" fontId="5" fillId="0" borderId="21" xfId="25" applyNumberFormat="1" applyFont="1" applyFill="1" applyBorder="1" applyAlignment="1">
      <alignment vertical="center"/>
    </xf>
    <xf numFmtId="41" fontId="5" fillId="0" borderId="22" xfId="25" applyNumberFormat="1" applyFont="1" applyFill="1" applyBorder="1" applyAlignment="1">
      <alignment vertical="center"/>
    </xf>
    <xf numFmtId="41" fontId="5" fillId="0" borderId="22" xfId="25" applyNumberFormat="1" applyFont="1" applyFill="1" applyBorder="1" applyAlignment="1">
      <alignment horizontal="right" vertical="center"/>
    </xf>
    <xf numFmtId="41" fontId="5" fillId="0" borderId="23" xfId="25" applyNumberFormat="1" applyFont="1" applyFill="1" applyBorder="1" applyAlignment="1">
      <alignment vertical="center"/>
    </xf>
    <xf numFmtId="41" fontId="5" fillId="0" borderId="24" xfId="25" applyNumberFormat="1" applyFont="1" applyFill="1" applyBorder="1" applyAlignment="1">
      <alignment vertical="center"/>
    </xf>
    <xf numFmtId="41" fontId="5" fillId="0" borderId="24" xfId="25" applyNumberFormat="1" applyFont="1" applyFill="1" applyBorder="1" applyAlignment="1">
      <alignment horizontal="right" vertical="center"/>
    </xf>
    <xf numFmtId="41" fontId="11" fillId="4" borderId="19" xfId="0" applyNumberFormat="1" applyFont="1" applyFill="1" applyBorder="1" applyAlignment="1">
      <alignment horizontal="center" vertical="center"/>
    </xf>
    <xf numFmtId="41" fontId="11" fillId="4" borderId="20" xfId="0" applyNumberFormat="1" applyFont="1" applyFill="1" applyBorder="1" applyAlignment="1">
      <alignment horizontal="center" vertical="center"/>
    </xf>
    <xf numFmtId="41" fontId="14" fillId="4" borderId="20" xfId="0" applyNumberFormat="1" applyFont="1" applyFill="1" applyBorder="1" applyAlignment="1">
      <alignment horizontal="center" vertical="center"/>
    </xf>
    <xf numFmtId="41" fontId="11" fillId="4" borderId="20" xfId="0" applyNumberFormat="1" applyFont="1" applyFill="1" applyBorder="1" applyAlignment="1">
      <alignment horizontal="center" vertical="center" wrapText="1"/>
    </xf>
    <xf numFmtId="41" fontId="11" fillId="4" borderId="21" xfId="0" applyNumberFormat="1" applyFont="1" applyFill="1" applyBorder="1" applyAlignment="1">
      <alignment horizontal="center" vertical="center"/>
    </xf>
    <xf numFmtId="41" fontId="11" fillId="4" borderId="22" xfId="0" applyNumberFormat="1" applyFont="1" applyFill="1" applyBorder="1" applyAlignment="1">
      <alignment horizontal="center" vertical="center"/>
    </xf>
    <xf numFmtId="41" fontId="14" fillId="4" borderId="22" xfId="0" applyNumberFormat="1" applyFont="1" applyFill="1" applyBorder="1" applyAlignment="1">
      <alignment horizontal="center" vertical="center"/>
    </xf>
    <xf numFmtId="41" fontId="11" fillId="4" borderId="22" xfId="0" applyNumberFormat="1" applyFont="1" applyFill="1" applyBorder="1" applyAlignment="1">
      <alignment horizontal="center" vertical="center" wrapText="1"/>
    </xf>
    <xf numFmtId="41" fontId="10" fillId="0" borderId="21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41" fontId="0" fillId="0" borderId="19" xfId="0" applyNumberFormat="1" applyFont="1" applyBorder="1">
      <alignment vertical="center"/>
    </xf>
    <xf numFmtId="41" fontId="0" fillId="0" borderId="21" xfId="0" applyNumberFormat="1" applyFont="1" applyBorder="1">
      <alignment vertical="center"/>
    </xf>
    <xf numFmtId="41" fontId="0" fillId="0" borderId="22" xfId="0" applyNumberFormat="1" applyFont="1" applyBorder="1">
      <alignment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vertical="center"/>
    </xf>
    <xf numFmtId="41" fontId="0" fillId="0" borderId="30" xfId="0" applyNumberFormat="1" applyFont="1" applyBorder="1">
      <alignment vertical="center"/>
    </xf>
    <xf numFmtId="41" fontId="5" fillId="0" borderId="30" xfId="0" applyNumberFormat="1" applyFont="1" applyFill="1" applyBorder="1" applyAlignment="1">
      <alignment horizontal="right" vertical="center"/>
    </xf>
    <xf numFmtId="41" fontId="5" fillId="0" borderId="28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vertical="center"/>
    </xf>
    <xf numFmtId="41" fontId="11" fillId="2" borderId="19" xfId="0" applyNumberFormat="1" applyFont="1" applyFill="1" applyBorder="1" applyAlignment="1">
      <alignment horizontal="center" vertical="center"/>
    </xf>
    <xf numFmtId="41" fontId="11" fillId="2" borderId="20" xfId="0" applyNumberFormat="1" applyFont="1" applyFill="1" applyBorder="1" applyAlignment="1">
      <alignment horizontal="center" vertical="center"/>
    </xf>
    <xf numFmtId="41" fontId="11" fillId="2" borderId="20" xfId="0" applyNumberFormat="1" applyFont="1" applyFill="1" applyBorder="1" applyAlignment="1">
      <alignment horizontal="right" vertical="center"/>
    </xf>
    <xf numFmtId="41" fontId="11" fillId="2" borderId="21" xfId="0" applyNumberFormat="1" applyFont="1" applyFill="1" applyBorder="1" applyAlignment="1">
      <alignment horizontal="center" vertical="center"/>
    </xf>
    <xf numFmtId="41" fontId="11" fillId="2" borderId="22" xfId="0" applyNumberFormat="1" applyFont="1" applyFill="1" applyBorder="1" applyAlignment="1">
      <alignment horizontal="center" vertical="center"/>
    </xf>
    <xf numFmtId="41" fontId="11" fillId="2" borderId="22" xfId="0" applyNumberFormat="1" applyFont="1" applyFill="1" applyBorder="1" applyAlignment="1">
      <alignment horizontal="right" vertical="center"/>
    </xf>
    <xf numFmtId="41" fontId="5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right" vertical="center"/>
    </xf>
    <xf numFmtId="41" fontId="13" fillId="0" borderId="22" xfId="26" applyNumberFormat="1" applyFont="1" applyBorder="1" applyAlignment="1">
      <alignment horizontal="center" vertical="center" wrapText="1"/>
    </xf>
    <xf numFmtId="41" fontId="13" fillId="0" borderId="22" xfId="26" applyNumberFormat="1" applyFont="1" applyBorder="1" applyAlignment="1">
      <alignment vertical="center"/>
    </xf>
    <xf numFmtId="41" fontId="5" fillId="0" borderId="22" xfId="9" applyNumberFormat="1" applyFont="1" applyFill="1" applyBorder="1" applyAlignment="1">
      <alignment vertical="center"/>
    </xf>
    <xf numFmtId="41" fontId="13" fillId="0" borderId="22" xfId="26" applyNumberFormat="1" applyFont="1" applyBorder="1" applyAlignment="1">
      <alignment vertical="center" wrapText="1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4" borderId="19" xfId="6" applyNumberFormat="1" applyFont="1" applyFill="1" applyBorder="1" applyAlignment="1">
      <alignment horizontal="center" vertical="center" shrinkToFit="1"/>
    </xf>
    <xf numFmtId="41" fontId="5" fillId="4" borderId="20" xfId="6" applyNumberFormat="1" applyFont="1" applyFill="1" applyBorder="1" applyAlignment="1">
      <alignment horizontal="center" vertical="center" shrinkToFit="1"/>
    </xf>
    <xf numFmtId="41" fontId="5" fillId="4" borderId="21" xfId="6" applyFont="1" applyFill="1" applyBorder="1" applyAlignment="1">
      <alignment horizontal="center" vertical="center" shrinkToFit="1"/>
    </xf>
    <xf numFmtId="41" fontId="5" fillId="4" borderId="22" xfId="6" applyFont="1" applyFill="1" applyBorder="1" applyAlignment="1">
      <alignment horizontal="center" vertical="center" shrinkToFit="1"/>
    </xf>
    <xf numFmtId="41" fontId="5" fillId="2" borderId="22" xfId="6" applyFont="1" applyFill="1" applyBorder="1" applyAlignment="1">
      <alignment horizontal="center" vertical="center" shrinkToFit="1"/>
    </xf>
    <xf numFmtId="41" fontId="5" fillId="4" borderId="21" xfId="6" applyNumberFormat="1" applyFont="1" applyFill="1" applyBorder="1" applyAlignment="1">
      <alignment horizontal="center" vertical="center" shrinkToFit="1"/>
    </xf>
    <xf numFmtId="41" fontId="5" fillId="4" borderId="22" xfId="6" applyNumberFormat="1" applyFont="1" applyFill="1" applyBorder="1" applyAlignment="1">
      <alignment horizontal="center" vertical="center" shrinkToFit="1"/>
    </xf>
    <xf numFmtId="41" fontId="5" fillId="4" borderId="23" xfId="6" applyNumberFormat="1" applyFont="1" applyFill="1" applyBorder="1" applyAlignment="1">
      <alignment horizontal="center" vertical="center" shrinkToFit="1"/>
    </xf>
    <xf numFmtId="41" fontId="5" fillId="4" borderId="24" xfId="6" applyNumberFormat="1" applyFont="1" applyFill="1" applyBorder="1" applyAlignment="1">
      <alignment horizontal="center" vertical="center" shrinkToFit="1"/>
    </xf>
    <xf numFmtId="41" fontId="5" fillId="4" borderId="28" xfId="6" applyNumberFormat="1" applyFont="1" applyFill="1" applyBorder="1" applyAlignment="1">
      <alignment horizontal="center" vertical="center" shrinkToFit="1"/>
    </xf>
    <xf numFmtId="41" fontId="5" fillId="4" borderId="31" xfId="6" applyNumberFormat="1" applyFont="1" applyFill="1" applyBorder="1" applyAlignment="1">
      <alignment horizontal="center" vertical="center" shrinkToFit="1"/>
    </xf>
    <xf numFmtId="41" fontId="5" fillId="4" borderId="32" xfId="6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1" fontId="5" fillId="2" borderId="19" xfId="1" applyNumberFormat="1" applyFont="1" applyFill="1" applyBorder="1" applyAlignment="1">
      <alignment horizontal="center" vertical="center"/>
    </xf>
    <xf numFmtId="41" fontId="5" fillId="2" borderId="20" xfId="1" applyNumberFormat="1" applyFont="1" applyFill="1" applyBorder="1" applyAlignment="1">
      <alignment horizontal="center" vertical="center"/>
    </xf>
    <xf numFmtId="41" fontId="5" fillId="2" borderId="20" xfId="0" applyNumberFormat="1" applyFont="1" applyFill="1" applyBorder="1" applyAlignment="1">
      <alignment vertical="center"/>
    </xf>
    <xf numFmtId="41" fontId="5" fillId="2" borderId="21" xfId="1" applyFont="1" applyFill="1" applyBorder="1" applyAlignment="1">
      <alignment horizontal="center" vertical="center"/>
    </xf>
    <xf numFmtId="41" fontId="5" fillId="2" borderId="22" xfId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vertical="center"/>
    </xf>
    <xf numFmtId="41" fontId="5" fillId="2" borderId="21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center" vertical="center"/>
    </xf>
    <xf numFmtId="41" fontId="5" fillId="2" borderId="21" xfId="7" applyNumberFormat="1" applyFont="1" applyFill="1" applyBorder="1" applyAlignment="1">
      <alignment horizontal="center" vertical="center"/>
    </xf>
    <xf numFmtId="41" fontId="5" fillId="2" borderId="22" xfId="7" applyNumberFormat="1" applyFont="1" applyFill="1" applyBorder="1" applyAlignment="1">
      <alignment horizontal="center" vertical="center"/>
    </xf>
    <xf numFmtId="41" fontId="5" fillId="2" borderId="23" xfId="7" applyNumberFormat="1" applyFont="1" applyFill="1" applyBorder="1" applyAlignment="1">
      <alignment horizontal="center" vertical="center"/>
    </xf>
    <xf numFmtId="41" fontId="5" fillId="2" borderId="24" xfId="7" applyNumberFormat="1" applyFont="1" applyFill="1" applyBorder="1" applyAlignment="1">
      <alignment horizontal="center" vertical="center"/>
    </xf>
    <xf numFmtId="41" fontId="5" fillId="2" borderId="28" xfId="7" applyNumberFormat="1" applyFont="1" applyFill="1" applyBorder="1" applyAlignment="1">
      <alignment horizontal="center" vertical="center"/>
    </xf>
    <xf numFmtId="41" fontId="5" fillId="2" borderId="31" xfId="7" applyNumberFormat="1" applyFont="1" applyFill="1" applyBorder="1" applyAlignment="1">
      <alignment horizontal="center" vertical="center"/>
    </xf>
    <xf numFmtId="41" fontId="5" fillId="2" borderId="33" xfId="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1" fontId="10" fillId="0" borderId="22" xfId="0" applyNumberFormat="1" applyFont="1" applyFill="1" applyBorder="1" applyAlignment="1" applyProtection="1">
      <alignment horizontal="right" vertical="center"/>
      <protection locked="0"/>
    </xf>
    <xf numFmtId="41" fontId="10" fillId="0" borderId="22" xfId="0" applyNumberFormat="1" applyFont="1" applyFill="1" applyBorder="1" applyAlignment="1" applyProtection="1">
      <alignment vertical="center"/>
      <protection locked="0"/>
    </xf>
    <xf numFmtId="41" fontId="10" fillId="0" borderId="24" xfId="0" applyNumberFormat="1" applyFont="1" applyFill="1" applyBorder="1" applyAlignment="1" applyProtection="1">
      <alignment horizontal="right" vertical="center"/>
      <protection locked="0"/>
    </xf>
    <xf numFmtId="41" fontId="10" fillId="0" borderId="24" xfId="0" applyNumberFormat="1" applyFont="1" applyFill="1" applyBorder="1" applyAlignment="1" applyProtection="1">
      <alignment vertical="center"/>
      <protection locked="0"/>
    </xf>
    <xf numFmtId="180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2" fillId="4" borderId="0" xfId="0" applyFont="1" applyFill="1" applyAlignment="1">
      <alignment vertical="center"/>
    </xf>
    <xf numFmtId="185" fontId="14" fillId="4" borderId="20" xfId="0" applyNumberFormat="1" applyFont="1" applyFill="1" applyBorder="1" applyAlignment="1">
      <alignment horizontal="right" vertical="center"/>
    </xf>
    <xf numFmtId="41" fontId="5" fillId="4" borderId="20" xfId="0" applyNumberFormat="1" applyFont="1" applyFill="1" applyBorder="1" applyAlignment="1">
      <alignment vertical="center"/>
    </xf>
    <xf numFmtId="185" fontId="14" fillId="4" borderId="22" xfId="0" applyNumberFormat="1" applyFont="1" applyFill="1" applyBorder="1" applyAlignment="1">
      <alignment horizontal="right" vertical="center"/>
    </xf>
    <xf numFmtId="41" fontId="5" fillId="4" borderId="22" xfId="0" applyNumberFormat="1" applyFont="1" applyFill="1" applyBorder="1" applyAlignment="1">
      <alignment vertical="center"/>
    </xf>
    <xf numFmtId="41" fontId="14" fillId="0" borderId="21" xfId="30" applyNumberFormat="1" applyFont="1" applyFill="1" applyBorder="1" applyAlignment="1">
      <alignment vertical="center"/>
    </xf>
    <xf numFmtId="185" fontId="14" fillId="0" borderId="22" xfId="30" applyNumberFormat="1" applyFont="1" applyFill="1" applyBorder="1" applyAlignment="1">
      <alignment vertical="center"/>
    </xf>
    <xf numFmtId="41" fontId="14" fillId="0" borderId="22" xfId="30" applyNumberFormat="1" applyFont="1" applyFill="1" applyBorder="1" applyAlignment="1">
      <alignment vertical="center"/>
    </xf>
    <xf numFmtId="41" fontId="14" fillId="0" borderId="22" xfId="30" applyNumberFormat="1" applyFont="1" applyFill="1" applyBorder="1" applyAlignment="1">
      <alignment horizontal="right" vertical="center"/>
    </xf>
    <xf numFmtId="41" fontId="5" fillId="0" borderId="22" xfId="31" applyNumberFormat="1" applyFont="1" applyFill="1" applyBorder="1" applyAlignment="1">
      <alignment vertical="center"/>
    </xf>
    <xf numFmtId="185" fontId="5" fillId="0" borderId="22" xfId="0" applyNumberFormat="1" applyFont="1" applyFill="1" applyBorder="1" applyAlignment="1">
      <alignment vertical="center"/>
    </xf>
    <xf numFmtId="185" fontId="5" fillId="0" borderId="24" xfId="0" applyNumberFormat="1" applyFont="1" applyFill="1" applyBorder="1" applyAlignment="1">
      <alignment vertical="center"/>
    </xf>
    <xf numFmtId="41" fontId="5" fillId="2" borderId="34" xfId="0" applyNumberFormat="1" applyFont="1" applyFill="1" applyBorder="1" applyAlignment="1">
      <alignment horizontal="center" vertical="center"/>
    </xf>
    <xf numFmtId="41" fontId="5" fillId="2" borderId="35" xfId="0" applyNumberFormat="1" applyFont="1" applyFill="1" applyBorder="1" applyAlignment="1">
      <alignment horizontal="center" vertical="center"/>
    </xf>
    <xf numFmtId="41" fontId="5" fillId="2" borderId="36" xfId="0" applyNumberFormat="1" applyFont="1" applyFill="1" applyBorder="1" applyAlignment="1">
      <alignment horizontal="center" vertical="center"/>
    </xf>
    <xf numFmtId="41" fontId="5" fillId="2" borderId="37" xfId="0" applyNumberFormat="1" applyFont="1" applyFill="1" applyBorder="1" applyAlignment="1">
      <alignment horizontal="center" vertical="center"/>
    </xf>
    <xf numFmtId="41" fontId="5" fillId="0" borderId="36" xfId="0" applyNumberFormat="1" applyFont="1" applyBorder="1">
      <alignment vertical="center"/>
    </xf>
    <xf numFmtId="41" fontId="5" fillId="0" borderId="37" xfId="0" applyNumberFormat="1" applyFont="1" applyBorder="1">
      <alignment vertical="center"/>
    </xf>
    <xf numFmtId="41" fontId="5" fillId="0" borderId="38" xfId="0" applyNumberFormat="1" applyFont="1" applyBorder="1">
      <alignment vertical="center"/>
    </xf>
    <xf numFmtId="41" fontId="5" fillId="0" borderId="39" xfId="0" applyNumberFormat="1" applyFont="1" applyBorder="1">
      <alignment vertical="center"/>
    </xf>
    <xf numFmtId="176" fontId="13" fillId="0" borderId="39" xfId="33" applyNumberFormat="1" applyFont="1" applyFill="1" applyBorder="1" applyAlignment="1">
      <alignment vertical="center"/>
    </xf>
    <xf numFmtId="176" fontId="13" fillId="0" borderId="39" xfId="33" applyNumberFormat="1" applyFont="1" applyFill="1" applyBorder="1" applyAlignment="1">
      <alignment horizontal="right" vertical="center"/>
    </xf>
    <xf numFmtId="176" fontId="23" fillId="0" borderId="39" xfId="42" applyNumberFormat="1" applyFont="1" applyFill="1" applyBorder="1" applyAlignment="1">
      <alignment horizontal="right" vertical="center"/>
    </xf>
    <xf numFmtId="176" fontId="13" fillId="0" borderId="39" xfId="37" applyNumberFormat="1" applyFont="1" applyFill="1" applyBorder="1" applyAlignment="1">
      <alignment horizontal="right"/>
    </xf>
    <xf numFmtId="41" fontId="5" fillId="0" borderId="19" xfId="0" applyNumberFormat="1" applyFont="1" applyBorder="1">
      <alignment vertical="center"/>
    </xf>
    <xf numFmtId="176" fontId="13" fillId="8" borderId="21" xfId="0" applyNumberFormat="1" applyFont="1" applyFill="1" applyBorder="1" applyAlignment="1">
      <alignment horizontal="right" vertical="center"/>
    </xf>
    <xf numFmtId="176" fontId="13" fillId="8" borderId="22" xfId="0" applyNumberFormat="1" applyFont="1" applyFill="1" applyBorder="1" applyAlignment="1">
      <alignment horizontal="right" vertical="center"/>
    </xf>
    <xf numFmtId="176" fontId="13" fillId="8" borderId="23" xfId="0" applyNumberFormat="1" applyFont="1" applyFill="1" applyBorder="1" applyAlignment="1">
      <alignment horizontal="right" vertical="center"/>
    </xf>
    <xf numFmtId="176" fontId="13" fillId="8" borderId="24" xfId="0" applyNumberFormat="1" applyFont="1" applyFill="1" applyBorder="1" applyAlignment="1">
      <alignment horizontal="right" vertical="center"/>
    </xf>
    <xf numFmtId="176" fontId="13" fillId="8" borderId="24" xfId="0" applyNumberFormat="1" applyFont="1" applyFill="1" applyBorder="1" applyAlignment="1" applyProtection="1">
      <alignment horizontal="right" vertical="center"/>
    </xf>
    <xf numFmtId="41" fontId="5" fillId="0" borderId="34" xfId="0" applyNumberFormat="1" applyFont="1" applyBorder="1">
      <alignment vertical="center"/>
    </xf>
    <xf numFmtId="41" fontId="5" fillId="0" borderId="35" xfId="0" applyNumberFormat="1" applyFont="1" applyBorder="1">
      <alignment vertical="center"/>
    </xf>
    <xf numFmtId="180" fontId="5" fillId="8" borderId="36" xfId="0" applyNumberFormat="1" applyFont="1" applyFill="1" applyBorder="1" applyAlignment="1">
      <alignment vertical="center"/>
    </xf>
    <xf numFmtId="180" fontId="13" fillId="8" borderId="37" xfId="0" applyNumberFormat="1" applyFont="1" applyFill="1" applyBorder="1" applyAlignment="1">
      <alignment vertical="center"/>
    </xf>
    <xf numFmtId="176" fontId="13" fillId="8" borderId="37" xfId="0" applyNumberFormat="1" applyFont="1" applyFill="1" applyBorder="1" applyAlignment="1">
      <alignment vertical="center"/>
    </xf>
    <xf numFmtId="176" fontId="13" fillId="8" borderId="37" xfId="0" applyNumberFormat="1" applyFont="1" applyFill="1" applyBorder="1" applyAlignment="1">
      <alignment horizontal="right" vertical="center"/>
    </xf>
    <xf numFmtId="180" fontId="13" fillId="8" borderId="37" xfId="34" applyNumberFormat="1" applyFont="1" applyFill="1" applyBorder="1" applyAlignment="1">
      <alignment horizontal="right" vertical="center"/>
    </xf>
    <xf numFmtId="180" fontId="5" fillId="8" borderId="38" xfId="0" applyNumberFormat="1" applyFont="1" applyFill="1" applyBorder="1" applyAlignment="1">
      <alignment vertical="center"/>
    </xf>
    <xf numFmtId="180" fontId="13" fillId="8" borderId="39" xfId="0" applyNumberFormat="1" applyFont="1" applyFill="1" applyBorder="1" applyAlignment="1">
      <alignment vertical="center"/>
    </xf>
    <xf numFmtId="176" fontId="13" fillId="8" borderId="39" xfId="0" applyNumberFormat="1" applyFont="1" applyFill="1" applyBorder="1" applyAlignment="1">
      <alignment vertical="center"/>
    </xf>
    <xf numFmtId="176" fontId="13" fillId="8" borderId="39" xfId="0" applyNumberFormat="1" applyFont="1" applyFill="1" applyBorder="1" applyAlignment="1">
      <alignment horizontal="right" vertical="center"/>
    </xf>
    <xf numFmtId="176" fontId="13" fillId="8" borderId="39" xfId="0" applyNumberFormat="1" applyFont="1" applyFill="1" applyBorder="1" applyAlignment="1" applyProtection="1">
      <alignment vertical="center"/>
    </xf>
    <xf numFmtId="176" fontId="13" fillId="8" borderId="39" xfId="0" applyNumberFormat="1" applyFont="1" applyFill="1" applyBorder="1" applyAlignment="1" applyProtection="1">
      <alignment horizontal="right" vertical="center"/>
    </xf>
    <xf numFmtId="180" fontId="13" fillId="8" borderId="39" xfId="34" applyNumberFormat="1" applyFont="1" applyFill="1" applyBorder="1" applyAlignment="1" applyProtection="1">
      <alignment horizontal="right" vertical="center"/>
    </xf>
    <xf numFmtId="41" fontId="0" fillId="0" borderId="0" xfId="0" applyNumberFormat="1">
      <alignment vertical="center"/>
    </xf>
    <xf numFmtId="41" fontId="41" fillId="0" borderId="0" xfId="0" applyNumberFormat="1" applyFont="1">
      <alignment vertical="center"/>
    </xf>
    <xf numFmtId="0" fontId="0" fillId="0" borderId="0" xfId="0" applyBorder="1">
      <alignment vertical="center"/>
    </xf>
    <xf numFmtId="41" fontId="14" fillId="2" borderId="10" xfId="0" applyNumberFormat="1" applyFont="1" applyFill="1" applyBorder="1" applyAlignment="1">
      <alignment horizontal="center" vertical="center"/>
    </xf>
    <xf numFmtId="41" fontId="14" fillId="2" borderId="9" xfId="0" applyNumberFormat="1" applyFont="1" applyFill="1" applyBorder="1" applyAlignment="1">
      <alignment horizontal="center" vertical="center"/>
    </xf>
    <xf numFmtId="41" fontId="5" fillId="0" borderId="9" xfId="8" applyNumberFormat="1" applyFont="1" applyFill="1" applyBorder="1" applyAlignment="1">
      <alignment horizontal="right" vertical="center"/>
    </xf>
    <xf numFmtId="41" fontId="5" fillId="0" borderId="10" xfId="8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/>
    </xf>
    <xf numFmtId="41" fontId="14" fillId="3" borderId="3" xfId="0" applyNumberFormat="1" applyFont="1" applyFill="1" applyBorder="1" applyAlignment="1">
      <alignment horizontal="center" vertical="center"/>
    </xf>
    <xf numFmtId="41" fontId="14" fillId="3" borderId="11" xfId="0" applyNumberFormat="1" applyFont="1" applyFill="1" applyBorder="1" applyAlignment="1">
      <alignment horizontal="center" vertical="center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2" xfId="0" applyNumberFormat="1" applyFont="1" applyFill="1" applyBorder="1" applyAlignment="1">
      <alignment horizontal="center" vertical="center" wrapText="1"/>
    </xf>
    <xf numFmtId="41" fontId="14" fillId="3" borderId="4" xfId="0" applyNumberFormat="1" applyFont="1" applyFill="1" applyBorder="1" applyAlignment="1">
      <alignment horizontal="center" vertical="center" wrapText="1"/>
    </xf>
    <xf numFmtId="41" fontId="14" fillId="0" borderId="4" xfId="0" applyNumberFormat="1" applyFont="1" applyBorder="1" applyAlignment="1">
      <alignment horizontal="center" vertical="center"/>
    </xf>
    <xf numFmtId="41" fontId="14" fillId="3" borderId="13" xfId="0" applyNumberFormat="1" applyFont="1" applyFill="1" applyBorder="1" applyAlignment="1">
      <alignment horizontal="center" vertical="center"/>
    </xf>
    <xf numFmtId="41" fontId="14" fillId="3" borderId="13" xfId="0" applyNumberFormat="1" applyFont="1" applyFill="1" applyBorder="1" applyAlignment="1">
      <alignment horizontal="center" vertical="center" wrapText="1"/>
    </xf>
    <xf numFmtId="41" fontId="14" fillId="0" borderId="15" xfId="0" applyNumberFormat="1" applyFont="1" applyBorder="1" applyAlignment="1">
      <alignment horizontal="center" vertical="center" wrapText="1"/>
    </xf>
    <xf numFmtId="41" fontId="14" fillId="3" borderId="9" xfId="0" applyNumberFormat="1" applyFont="1" applyFill="1" applyBorder="1" applyAlignment="1">
      <alignment horizontal="center" vertical="center" wrapText="1"/>
    </xf>
    <xf numFmtId="41" fontId="14" fillId="0" borderId="5" xfId="0" applyNumberFormat="1" applyFont="1" applyBorder="1" applyAlignment="1">
      <alignment horizontal="center" vertical="center" wrapText="1"/>
    </xf>
    <xf numFmtId="41" fontId="14" fillId="3" borderId="15" xfId="0" applyNumberFormat="1" applyFont="1" applyFill="1" applyBorder="1" applyAlignment="1">
      <alignment horizontal="center" vertical="center"/>
    </xf>
    <xf numFmtId="41" fontId="14" fillId="3" borderId="1" xfId="0" applyNumberFormat="1" applyFont="1" applyFill="1" applyBorder="1" applyAlignment="1">
      <alignment horizontal="center" vertical="center"/>
    </xf>
    <xf numFmtId="41" fontId="14" fillId="3" borderId="9" xfId="0" applyNumberFormat="1" applyFont="1" applyFill="1" applyBorder="1" applyAlignment="1">
      <alignment horizontal="center" vertical="center"/>
    </xf>
    <xf numFmtId="41" fontId="14" fillId="3" borderId="10" xfId="0" applyNumberFormat="1" applyFont="1" applyFill="1" applyBorder="1" applyAlignment="1">
      <alignment horizontal="center" vertical="center"/>
    </xf>
    <xf numFmtId="41" fontId="14" fillId="3" borderId="12" xfId="0" applyNumberFormat="1" applyFont="1" applyFill="1" applyBorder="1" applyAlignment="1">
      <alignment horizontal="center" vertical="center"/>
    </xf>
    <xf numFmtId="41" fontId="11" fillId="3" borderId="13" xfId="0" applyNumberFormat="1" applyFont="1" applyFill="1" applyBorder="1" applyAlignment="1">
      <alignment horizontal="center" vertical="center"/>
    </xf>
    <xf numFmtId="41" fontId="11" fillId="3" borderId="14" xfId="0" applyNumberFormat="1" applyFont="1" applyFill="1" applyBorder="1" applyAlignment="1">
      <alignment horizontal="center" vertical="center"/>
    </xf>
    <xf numFmtId="41" fontId="11" fillId="3" borderId="9" xfId="0" applyNumberFormat="1" applyFont="1" applyFill="1" applyBorder="1" applyAlignment="1">
      <alignment horizontal="center" vertical="center"/>
    </xf>
    <xf numFmtId="41" fontId="11" fillId="3" borderId="7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41" fontId="11" fillId="3" borderId="1" xfId="0" applyNumberFormat="1" applyFont="1" applyFill="1" applyBorder="1" applyAlignment="1">
      <alignment horizontal="center" vertical="center" wrapText="1"/>
    </xf>
    <xf numFmtId="41" fontId="11" fillId="3" borderId="13" xfId="0" applyNumberFormat="1" applyFont="1" applyFill="1" applyBorder="1" applyAlignment="1">
      <alignment horizontal="center" vertical="center" wrapText="1"/>
    </xf>
    <xf numFmtId="41" fontId="11" fillId="3" borderId="14" xfId="0" applyNumberFormat="1" applyFont="1" applyFill="1" applyBorder="1" applyAlignment="1">
      <alignment horizontal="center" vertical="center" wrapText="1"/>
    </xf>
    <xf numFmtId="41" fontId="11" fillId="3" borderId="9" xfId="0" applyNumberFormat="1" applyFont="1" applyFill="1" applyBorder="1" applyAlignment="1">
      <alignment horizontal="center" vertical="center" wrapText="1"/>
    </xf>
    <xf numFmtId="41" fontId="11" fillId="3" borderId="10" xfId="0" applyNumberFormat="1" applyFont="1" applyFill="1" applyBorder="1" applyAlignment="1">
      <alignment horizontal="center" vertical="center" wrapText="1"/>
    </xf>
    <xf numFmtId="41" fontId="11" fillId="3" borderId="12" xfId="0" applyNumberFormat="1" applyFont="1" applyFill="1" applyBorder="1" applyAlignment="1">
      <alignment horizontal="center" vertical="center" wrapText="1"/>
    </xf>
    <xf numFmtId="41" fontId="11" fillId="3" borderId="3" xfId="0" applyNumberFormat="1" applyFont="1" applyFill="1" applyBorder="1" applyAlignment="1">
      <alignment horizontal="center" vertical="center" wrapText="1"/>
    </xf>
    <xf numFmtId="41" fontId="11" fillId="3" borderId="11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1" fontId="11" fillId="3" borderId="6" xfId="0" applyNumberFormat="1" applyFont="1" applyFill="1" applyBorder="1" applyAlignment="1">
      <alignment horizontal="center" vertical="center"/>
    </xf>
    <xf numFmtId="41" fontId="11" fillId="3" borderId="2" xfId="0" applyNumberFormat="1" applyFont="1" applyFill="1" applyBorder="1" applyAlignment="1">
      <alignment horizontal="center" vertical="center" wrapText="1"/>
    </xf>
    <xf numFmtId="41" fontId="27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1" fontId="14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6" fontId="5" fillId="5" borderId="1" xfId="36" applyNumberFormat="1" applyFont="1" applyFill="1" applyBorder="1" applyAlignment="1">
      <alignment horizontal="center" vertical="center" wrapText="1"/>
    </xf>
    <xf numFmtId="182" fontId="5" fillId="5" borderId="2" xfId="36" applyNumberFormat="1" applyFont="1" applyFill="1" applyBorder="1" applyAlignment="1">
      <alignment horizontal="center" vertical="center"/>
    </xf>
    <xf numFmtId="0" fontId="5" fillId="5" borderId="2" xfId="36" applyFont="1" applyFill="1" applyBorder="1" applyAlignment="1">
      <alignment horizontal="center" vertical="center"/>
    </xf>
    <xf numFmtId="0" fontId="5" fillId="5" borderId="3" xfId="36" applyFont="1" applyFill="1" applyBorder="1" applyAlignment="1">
      <alignment horizontal="center" vertical="center"/>
    </xf>
    <xf numFmtId="0" fontId="5" fillId="5" borderId="11" xfId="36" applyFont="1" applyFill="1" applyBorder="1" applyAlignment="1">
      <alignment horizontal="center" vertical="center"/>
    </xf>
    <xf numFmtId="176" fontId="5" fillId="0" borderId="1" xfId="32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</cellXfs>
  <cellStyles count="45">
    <cellStyle name="_도곡1교 하부공 수량_신촌-유곡(암거)_2월 주민 인문학 강좌 참석자 명단(북구)" xfId="40"/>
    <cellStyle name="_도곡3교 교대 수량_암거수량(2)_04 BOX집_2월 주민 인문학 강좌 참석자 명단(산격4동)_ⅩⅡ 보건사회보장 2 3 2" xfId="42"/>
    <cellStyle name="_도곡3교 교대 수량_암거수량(2)_04 BOX집_2월 주민 인문학 강좌 참석자 명단(산격4동)_ⅩⅡ 보건사회보장_Ⅵ농림수산업 2" xfId="43"/>
    <cellStyle name="_도곡3교 교대 수량_암거수량(2)_04 BOX집_ⅩⅡ 보건사회보장 2 3 2" xfId="44"/>
    <cellStyle name="고정소숫점 3 2" xfId="16"/>
    <cellStyle name="고정출력2" xfId="18"/>
    <cellStyle name="메모 7" xfId="39"/>
    <cellStyle name="보통 5" xfId="41"/>
    <cellStyle name="쉼표 [0]" xfId="1" builtinId="6"/>
    <cellStyle name="쉼표 [0] 2 10 2 2" xfId="9"/>
    <cellStyle name="쉼표 [0] 2 12 2" xfId="7"/>
    <cellStyle name="쉼표 [0] 2 18" xfId="6"/>
    <cellStyle name="통화 [0]" xfId="2" builtinId="7"/>
    <cellStyle name="통화 [0] 2 2 2" xfId="14"/>
    <cellStyle name="표준" xfId="0" builtinId="0"/>
    <cellStyle name="표준 172 4" xfId="22"/>
    <cellStyle name="표준 173 4" xfId="24"/>
    <cellStyle name="표준 181 4" xfId="27"/>
    <cellStyle name="표준 186 4" xfId="30"/>
    <cellStyle name="표준 2 15" xfId="26"/>
    <cellStyle name="표준 207" xfId="32"/>
    <cellStyle name="표준 208" xfId="36"/>
    <cellStyle name="표준 336" xfId="13"/>
    <cellStyle name="표준 337" xfId="31"/>
    <cellStyle name="표준 470" xfId="8"/>
    <cellStyle name="표준 472" xfId="10"/>
    <cellStyle name="표준 473" xfId="11"/>
    <cellStyle name="표준 474" xfId="12"/>
    <cellStyle name="표준 475" xfId="15"/>
    <cellStyle name="표준 477" xfId="17"/>
    <cellStyle name="표준 481" xfId="19"/>
    <cellStyle name="표준 483" xfId="20"/>
    <cellStyle name="표준 484" xfId="21"/>
    <cellStyle name="표준 486" xfId="23"/>
    <cellStyle name="표준 487" xfId="25"/>
    <cellStyle name="표준 504" xfId="28"/>
    <cellStyle name="표준 505" xfId="29"/>
    <cellStyle name="표준 569" xfId="33"/>
    <cellStyle name="표준 570" xfId="35"/>
    <cellStyle name="표준 571" xfId="37"/>
    <cellStyle name="표준 572" xfId="38"/>
    <cellStyle name="표준_16. 공공행정" xfId="4"/>
    <cellStyle name="표준_16. 공공행정 2" xfId="5"/>
    <cellStyle name="표준_자동차단속" xfId="34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RowHeight="16.5" x14ac:dyDescent="0.3"/>
  <cols>
    <col min="1" max="1" width="12.625" customWidth="1"/>
    <col min="2" max="5" width="18.625" customWidth="1"/>
  </cols>
  <sheetData>
    <row r="1" spans="1:5" ht="29.25" customHeight="1" x14ac:dyDescent="0.3">
      <c r="A1" s="223" t="s">
        <v>0</v>
      </c>
    </row>
    <row r="2" spans="1:5" ht="28.5" customHeight="1" x14ac:dyDescent="0.25">
      <c r="B2" s="354" t="s">
        <v>575</v>
      </c>
    </row>
    <row r="3" spans="1:5" ht="18.75" x14ac:dyDescent="0.3">
      <c r="A3" s="4"/>
      <c r="B3" s="5"/>
      <c r="C3" s="4"/>
      <c r="D3" s="4"/>
      <c r="E3" s="4"/>
    </row>
    <row r="4" spans="1:5" x14ac:dyDescent="0.3">
      <c r="A4" s="2" t="s">
        <v>1</v>
      </c>
      <c r="B4" s="6"/>
      <c r="C4" s="6"/>
      <c r="D4" s="6"/>
      <c r="E4" s="6"/>
    </row>
    <row r="5" spans="1:5" ht="28.5" customHeight="1" x14ac:dyDescent="0.3">
      <c r="A5" s="361" t="s">
        <v>2</v>
      </c>
      <c r="B5" s="362" t="s">
        <v>3</v>
      </c>
      <c r="C5" s="362" t="s">
        <v>4</v>
      </c>
      <c r="D5" s="362" t="s">
        <v>5</v>
      </c>
      <c r="E5" s="363" t="s">
        <v>6</v>
      </c>
    </row>
    <row r="6" spans="1:5" ht="24" customHeight="1" x14ac:dyDescent="0.3">
      <c r="A6" s="358" t="s">
        <v>7</v>
      </c>
      <c r="B6" s="131">
        <v>907</v>
      </c>
      <c r="C6" s="132">
        <v>535</v>
      </c>
      <c r="D6" s="132">
        <v>114</v>
      </c>
      <c r="E6" s="132">
        <v>258</v>
      </c>
    </row>
    <row r="7" spans="1:5" ht="24" customHeight="1" x14ac:dyDescent="0.3">
      <c r="A7" s="358" t="s">
        <v>8</v>
      </c>
      <c r="B7" s="131">
        <v>924</v>
      </c>
      <c r="C7" s="132">
        <v>538</v>
      </c>
      <c r="D7" s="132">
        <v>110</v>
      </c>
      <c r="E7" s="132">
        <v>276</v>
      </c>
    </row>
    <row r="8" spans="1:5" ht="24" customHeight="1" x14ac:dyDescent="0.3">
      <c r="A8" s="359" t="s">
        <v>9</v>
      </c>
      <c r="B8" s="131">
        <v>942</v>
      </c>
      <c r="C8" s="132">
        <v>556</v>
      </c>
      <c r="D8" s="132">
        <v>110</v>
      </c>
      <c r="E8" s="132">
        <v>276</v>
      </c>
    </row>
    <row r="9" spans="1:5" ht="24" customHeight="1" x14ac:dyDescent="0.3">
      <c r="A9" s="359" t="s">
        <v>10</v>
      </c>
      <c r="B9" s="131">
        <v>967</v>
      </c>
      <c r="C9" s="132">
        <v>563</v>
      </c>
      <c r="D9" s="132">
        <v>111</v>
      </c>
      <c r="E9" s="132">
        <v>293</v>
      </c>
    </row>
    <row r="10" spans="1:5" ht="24" customHeight="1" x14ac:dyDescent="0.3">
      <c r="A10" s="360" t="s">
        <v>11</v>
      </c>
      <c r="B10" s="355">
        <v>994</v>
      </c>
      <c r="C10" s="310">
        <v>583</v>
      </c>
      <c r="D10" s="310">
        <v>111</v>
      </c>
      <c r="E10" s="310">
        <v>300</v>
      </c>
    </row>
    <row r="11" spans="1:5" ht="24" customHeight="1" x14ac:dyDescent="0.3">
      <c r="A11" s="360" t="s">
        <v>12</v>
      </c>
      <c r="B11" s="355">
        <v>1035</v>
      </c>
      <c r="C11" s="310">
        <v>598</v>
      </c>
      <c r="D11" s="310">
        <v>113</v>
      </c>
      <c r="E11" s="310">
        <v>324</v>
      </c>
    </row>
    <row r="12" spans="1:5" x14ac:dyDescent="0.3">
      <c r="A12" s="359"/>
      <c r="B12" s="356"/>
      <c r="C12" s="357"/>
      <c r="D12" s="357"/>
      <c r="E12" s="357"/>
    </row>
    <row r="13" spans="1:5" x14ac:dyDescent="0.3">
      <c r="A13" s="359" t="s">
        <v>13</v>
      </c>
      <c r="B13" s="131">
        <v>1</v>
      </c>
      <c r="C13" s="132">
        <v>1</v>
      </c>
      <c r="D13" s="132"/>
      <c r="E13" s="132"/>
    </row>
    <row r="14" spans="1:5" x14ac:dyDescent="0.3">
      <c r="A14" s="359" t="s">
        <v>14</v>
      </c>
      <c r="B14" s="131">
        <v>1</v>
      </c>
      <c r="C14" s="132">
        <v>1</v>
      </c>
      <c r="D14" s="132"/>
      <c r="E14" s="132"/>
    </row>
    <row r="15" spans="1:5" x14ac:dyDescent="0.3">
      <c r="A15" s="359" t="s">
        <v>15</v>
      </c>
      <c r="B15" s="131"/>
      <c r="C15" s="132"/>
      <c r="D15" s="132"/>
      <c r="E15" s="132"/>
    </row>
    <row r="16" spans="1:5" x14ac:dyDescent="0.3">
      <c r="A16" s="359" t="s">
        <v>16</v>
      </c>
      <c r="B16" s="131">
        <v>1033</v>
      </c>
      <c r="C16" s="132">
        <v>596</v>
      </c>
      <c r="D16" s="132">
        <v>113</v>
      </c>
      <c r="E16" s="132">
        <v>324</v>
      </c>
    </row>
    <row r="17" spans="1:5" x14ac:dyDescent="0.3">
      <c r="A17" s="359" t="s">
        <v>17</v>
      </c>
      <c r="B17" s="131"/>
      <c r="C17" s="132"/>
      <c r="D17" s="132"/>
      <c r="E17" s="132"/>
    </row>
    <row r="18" spans="1:5" x14ac:dyDescent="0.3">
      <c r="A18" s="359" t="s">
        <v>18</v>
      </c>
      <c r="B18" s="131"/>
      <c r="C18" s="132"/>
      <c r="D18" s="132"/>
      <c r="E18" s="132"/>
    </row>
    <row r="19" spans="1:5" x14ac:dyDescent="0.3">
      <c r="A19" s="359" t="s">
        <v>19</v>
      </c>
      <c r="B19" s="131"/>
      <c r="C19" s="132"/>
      <c r="D19" s="132"/>
      <c r="E19" s="132"/>
    </row>
    <row r="20" spans="1:5" x14ac:dyDescent="0.3">
      <c r="A20" s="360" t="s">
        <v>20</v>
      </c>
      <c r="B20" s="355"/>
      <c r="C20" s="310"/>
      <c r="D20" s="310"/>
      <c r="E20" s="310"/>
    </row>
    <row r="21" spans="1:5" x14ac:dyDescent="0.3">
      <c r="A21" s="8" t="s">
        <v>21</v>
      </c>
      <c r="B21" s="9"/>
      <c r="C21" s="9"/>
      <c r="D21" s="10"/>
      <c r="E21" s="10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" sqref="B1"/>
    </sheetView>
  </sheetViews>
  <sheetFormatPr defaultRowHeight="16.5" x14ac:dyDescent="0.3"/>
  <cols>
    <col min="1" max="1" width="10.875" customWidth="1"/>
    <col min="2" max="10" width="10.625" customWidth="1"/>
  </cols>
  <sheetData>
    <row r="1" spans="1:10" ht="18.75" x14ac:dyDescent="0.3">
      <c r="B1" s="453" t="s">
        <v>551</v>
      </c>
      <c r="C1" s="96"/>
      <c r="D1" s="96"/>
      <c r="E1" s="96"/>
      <c r="F1" s="96"/>
      <c r="G1" s="96"/>
      <c r="H1" s="96"/>
      <c r="I1" s="96"/>
      <c r="J1" s="96"/>
    </row>
    <row r="2" spans="1:10" ht="18.75" x14ac:dyDescent="0.3">
      <c r="A2" s="97"/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3">
      <c r="A3" s="98" t="s">
        <v>176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4" x14ac:dyDescent="0.3">
      <c r="A4" s="99" t="s">
        <v>23</v>
      </c>
      <c r="B4" s="100" t="s">
        <v>177</v>
      </c>
      <c r="C4" s="100" t="s">
        <v>178</v>
      </c>
      <c r="D4" s="100" t="s">
        <v>179</v>
      </c>
      <c r="E4" s="100" t="s">
        <v>180</v>
      </c>
      <c r="F4" s="100" t="s">
        <v>181</v>
      </c>
      <c r="G4" s="101" t="s">
        <v>182</v>
      </c>
      <c r="H4" s="102" t="s">
        <v>183</v>
      </c>
      <c r="I4" s="101" t="s">
        <v>184</v>
      </c>
      <c r="J4" s="101" t="s">
        <v>185</v>
      </c>
    </row>
    <row r="5" spans="1:10" x14ac:dyDescent="0.3">
      <c r="A5" s="104" t="s">
        <v>59</v>
      </c>
      <c r="B5" s="454">
        <v>1519287</v>
      </c>
      <c r="C5" s="455">
        <v>5170</v>
      </c>
      <c r="D5" s="455">
        <v>90</v>
      </c>
      <c r="E5" s="455">
        <v>1559</v>
      </c>
      <c r="F5" s="455">
        <v>44249</v>
      </c>
      <c r="G5" s="455">
        <v>1762</v>
      </c>
      <c r="H5" s="455">
        <v>1464530</v>
      </c>
      <c r="I5" s="455"/>
      <c r="J5" s="455">
        <v>1927</v>
      </c>
    </row>
    <row r="6" spans="1:10" x14ac:dyDescent="0.3">
      <c r="A6" s="104" t="s">
        <v>8</v>
      </c>
      <c r="B6" s="456">
        <v>1648491</v>
      </c>
      <c r="C6" s="457">
        <v>4388</v>
      </c>
      <c r="D6" s="457">
        <v>304</v>
      </c>
      <c r="E6" s="457">
        <v>1543</v>
      </c>
      <c r="F6" s="457">
        <v>124292</v>
      </c>
      <c r="G6" s="457">
        <v>1519</v>
      </c>
      <c r="H6" s="457">
        <v>1492072</v>
      </c>
      <c r="I6" s="457"/>
      <c r="J6" s="457">
        <v>24373</v>
      </c>
    </row>
    <row r="7" spans="1:10" x14ac:dyDescent="0.3">
      <c r="A7" s="104" t="s">
        <v>60</v>
      </c>
      <c r="B7" s="458">
        <f>SUM(C7:J7)</f>
        <v>1711685</v>
      </c>
      <c r="C7" s="459">
        <v>4473</v>
      </c>
      <c r="D7" s="459">
        <v>556</v>
      </c>
      <c r="E7" s="459">
        <v>1937</v>
      </c>
      <c r="F7" s="459">
        <v>48394</v>
      </c>
      <c r="G7" s="459">
        <v>1659</v>
      </c>
      <c r="H7" s="459">
        <v>1648234</v>
      </c>
      <c r="I7" s="459"/>
      <c r="J7" s="459">
        <v>6432</v>
      </c>
    </row>
    <row r="8" spans="1:10" x14ac:dyDescent="0.3">
      <c r="A8" s="104" t="s">
        <v>10</v>
      </c>
      <c r="B8" s="458">
        <v>1754703</v>
      </c>
      <c r="C8" s="459">
        <v>4764</v>
      </c>
      <c r="D8" s="459">
        <v>676</v>
      </c>
      <c r="E8" s="459">
        <v>3118</v>
      </c>
      <c r="F8" s="459">
        <v>57554</v>
      </c>
      <c r="G8" s="459">
        <v>1555</v>
      </c>
      <c r="H8" s="459">
        <v>1661867</v>
      </c>
      <c r="I8" s="459">
        <v>162</v>
      </c>
      <c r="J8" s="459">
        <v>25007</v>
      </c>
    </row>
    <row r="9" spans="1:10" x14ac:dyDescent="0.3">
      <c r="A9" s="105" t="s">
        <v>11</v>
      </c>
      <c r="B9" s="460">
        <v>1789789</v>
      </c>
      <c r="C9" s="461">
        <v>4047</v>
      </c>
      <c r="D9" s="461">
        <v>674</v>
      </c>
      <c r="E9" s="461">
        <v>2880</v>
      </c>
      <c r="F9" s="461">
        <v>52690</v>
      </c>
      <c r="G9" s="461">
        <v>1155</v>
      </c>
      <c r="H9" s="461">
        <v>1701493</v>
      </c>
      <c r="I9" s="461">
        <v>126</v>
      </c>
      <c r="J9" s="461">
        <v>26724</v>
      </c>
    </row>
    <row r="10" spans="1:10" ht="24" customHeight="1" x14ac:dyDescent="0.3">
      <c r="A10" s="105" t="s">
        <v>12</v>
      </c>
      <c r="B10" s="106">
        <v>1860029</v>
      </c>
      <c r="C10" s="106">
        <v>3114</v>
      </c>
      <c r="D10" s="106">
        <v>680</v>
      </c>
      <c r="E10" s="106">
        <v>2758</v>
      </c>
      <c r="F10" s="106">
        <v>50579</v>
      </c>
      <c r="G10" s="106">
        <v>914</v>
      </c>
      <c r="H10" s="106">
        <v>1774689</v>
      </c>
      <c r="I10" s="106">
        <v>172</v>
      </c>
      <c r="J10" s="106">
        <v>27123</v>
      </c>
    </row>
    <row r="11" spans="1:10" x14ac:dyDescent="0.3">
      <c r="A11" s="98" t="s">
        <v>186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x14ac:dyDescent="0.3">
      <c r="A12" s="98" t="s">
        <v>187</v>
      </c>
      <c r="B12" s="103"/>
      <c r="C12" s="103"/>
      <c r="D12" s="103"/>
      <c r="E12" s="103"/>
      <c r="F12" s="103"/>
      <c r="G12" s="103"/>
      <c r="H12" s="103"/>
      <c r="I12" s="103"/>
      <c r="J12" s="10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B1" sqref="B1"/>
    </sheetView>
  </sheetViews>
  <sheetFormatPr defaultRowHeight="16.5" x14ac:dyDescent="0.3"/>
  <cols>
    <col min="1" max="19" width="10.625" customWidth="1"/>
  </cols>
  <sheetData>
    <row r="1" spans="1:19" ht="18.75" x14ac:dyDescent="0.3">
      <c r="B1" s="462" t="s">
        <v>552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15">
      <c r="A3" s="109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ht="24" customHeight="1" x14ac:dyDescent="0.3">
      <c r="A4" s="658" t="s">
        <v>188</v>
      </c>
      <c r="B4" s="670" t="s">
        <v>3</v>
      </c>
      <c r="C4" s="690" t="s">
        <v>189</v>
      </c>
      <c r="D4" s="658"/>
      <c r="E4" s="690" t="s">
        <v>190</v>
      </c>
      <c r="F4" s="691"/>
      <c r="G4" s="691"/>
      <c r="H4" s="658"/>
      <c r="I4" s="690" t="s">
        <v>191</v>
      </c>
      <c r="J4" s="691"/>
      <c r="K4" s="691"/>
      <c r="L4" s="691"/>
      <c r="M4" s="658"/>
      <c r="N4" s="670" t="s">
        <v>192</v>
      </c>
      <c r="O4" s="670"/>
      <c r="P4" s="670"/>
      <c r="Q4" s="670"/>
      <c r="R4" s="670"/>
      <c r="S4" s="690"/>
    </row>
    <row r="5" spans="1:19" ht="24" customHeight="1" x14ac:dyDescent="0.3">
      <c r="A5" s="658"/>
      <c r="B5" s="670"/>
      <c r="C5" s="352" t="s">
        <v>193</v>
      </c>
      <c r="D5" s="352" t="s">
        <v>194</v>
      </c>
      <c r="E5" s="352" t="s">
        <v>195</v>
      </c>
      <c r="F5" s="352" t="s">
        <v>196</v>
      </c>
      <c r="G5" s="352" t="s">
        <v>197</v>
      </c>
      <c r="H5" s="352" t="s">
        <v>198</v>
      </c>
      <c r="I5" s="352" t="s">
        <v>199</v>
      </c>
      <c r="J5" s="352" t="s">
        <v>200</v>
      </c>
      <c r="K5" s="352" t="s">
        <v>201</v>
      </c>
      <c r="L5" s="352" t="s">
        <v>202</v>
      </c>
      <c r="M5" s="352" t="s">
        <v>203</v>
      </c>
      <c r="N5" s="352" t="s">
        <v>204</v>
      </c>
      <c r="O5" s="352" t="s">
        <v>205</v>
      </c>
      <c r="P5" s="352" t="s">
        <v>206</v>
      </c>
      <c r="Q5" s="352" t="s">
        <v>207</v>
      </c>
      <c r="R5" s="352" t="s">
        <v>208</v>
      </c>
      <c r="S5" s="332" t="s">
        <v>209</v>
      </c>
    </row>
    <row r="6" spans="1:19" ht="24" customHeight="1" x14ac:dyDescent="0.3">
      <c r="A6" s="60">
        <v>2012</v>
      </c>
      <c r="B6" s="463">
        <v>19073</v>
      </c>
      <c r="C6" s="464">
        <v>9130</v>
      </c>
      <c r="D6" s="464">
        <v>9943</v>
      </c>
      <c r="E6" s="464">
        <v>2</v>
      </c>
      <c r="F6" s="464">
        <v>0</v>
      </c>
      <c r="G6" s="464">
        <v>19071</v>
      </c>
      <c r="H6" s="464">
        <v>0</v>
      </c>
      <c r="I6" s="464">
        <v>1577</v>
      </c>
      <c r="J6" s="464">
        <v>6</v>
      </c>
      <c r="K6" s="464">
        <v>615</v>
      </c>
      <c r="L6" s="464">
        <v>3486</v>
      </c>
      <c r="M6" s="464">
        <v>13389</v>
      </c>
      <c r="N6" s="464">
        <v>4877</v>
      </c>
      <c r="O6" s="464">
        <v>3475</v>
      </c>
      <c r="P6" s="464">
        <v>3051</v>
      </c>
      <c r="Q6" s="464">
        <v>3243</v>
      </c>
      <c r="R6" s="464">
        <v>2833</v>
      </c>
      <c r="S6" s="464">
        <v>1594</v>
      </c>
    </row>
    <row r="7" spans="1:19" ht="24" customHeight="1" x14ac:dyDescent="0.3">
      <c r="A7" s="60">
        <v>2013</v>
      </c>
      <c r="B7" s="465">
        <v>20321</v>
      </c>
      <c r="C7" s="466">
        <v>9521</v>
      </c>
      <c r="D7" s="466">
        <v>10800</v>
      </c>
      <c r="E7" s="466">
        <v>9</v>
      </c>
      <c r="F7" s="466">
        <v>0</v>
      </c>
      <c r="G7" s="466">
        <v>20312</v>
      </c>
      <c r="H7" s="466">
        <v>0</v>
      </c>
      <c r="I7" s="466">
        <v>1129</v>
      </c>
      <c r="J7" s="466">
        <v>8</v>
      </c>
      <c r="K7" s="466">
        <v>612</v>
      </c>
      <c r="L7" s="466">
        <v>4052</v>
      </c>
      <c r="M7" s="466">
        <v>14520</v>
      </c>
      <c r="N7" s="466">
        <v>5708</v>
      </c>
      <c r="O7" s="466">
        <v>3842</v>
      </c>
      <c r="P7" s="466">
        <v>2992</v>
      </c>
      <c r="Q7" s="466">
        <v>3356</v>
      </c>
      <c r="R7" s="466">
        <v>2868</v>
      </c>
      <c r="S7" s="466">
        <v>1555</v>
      </c>
    </row>
    <row r="8" spans="1:19" ht="24" customHeight="1" x14ac:dyDescent="0.3">
      <c r="A8" s="60">
        <v>2014</v>
      </c>
      <c r="B8" s="465">
        <v>21004</v>
      </c>
      <c r="C8" s="466">
        <v>9767</v>
      </c>
      <c r="D8" s="466">
        <v>11237</v>
      </c>
      <c r="E8" s="466">
        <v>5</v>
      </c>
      <c r="F8" s="466">
        <v>0</v>
      </c>
      <c r="G8" s="466">
        <v>20999</v>
      </c>
      <c r="H8" s="466">
        <v>0</v>
      </c>
      <c r="I8" s="466">
        <v>1052</v>
      </c>
      <c r="J8" s="466">
        <v>8</v>
      </c>
      <c r="K8" s="466">
        <v>398</v>
      </c>
      <c r="L8" s="466">
        <v>4373</v>
      </c>
      <c r="M8" s="466">
        <v>15173</v>
      </c>
      <c r="N8" s="466">
        <v>5838</v>
      </c>
      <c r="O8" s="466">
        <v>4247</v>
      </c>
      <c r="P8" s="466">
        <v>2697</v>
      </c>
      <c r="Q8" s="466">
        <v>3639</v>
      </c>
      <c r="R8" s="466">
        <v>3049</v>
      </c>
      <c r="S8" s="466">
        <v>1534</v>
      </c>
    </row>
    <row r="9" spans="1:19" ht="24" customHeight="1" x14ac:dyDescent="0.3">
      <c r="A9" s="110">
        <v>2015</v>
      </c>
      <c r="B9" s="467">
        <v>28106</v>
      </c>
      <c r="C9" s="468">
        <v>13108</v>
      </c>
      <c r="D9" s="468">
        <v>14998</v>
      </c>
      <c r="E9" s="468">
        <v>16</v>
      </c>
      <c r="F9" s="468">
        <v>0</v>
      </c>
      <c r="G9" s="468">
        <v>28090</v>
      </c>
      <c r="H9" s="468">
        <v>0</v>
      </c>
      <c r="I9" s="468">
        <v>1152</v>
      </c>
      <c r="J9" s="468">
        <v>26</v>
      </c>
      <c r="K9" s="468">
        <v>546</v>
      </c>
      <c r="L9" s="468">
        <v>6314</v>
      </c>
      <c r="M9" s="468">
        <v>20068</v>
      </c>
      <c r="N9" s="468">
        <v>8345</v>
      </c>
      <c r="O9" s="468">
        <v>5731</v>
      </c>
      <c r="P9" s="468">
        <v>3127</v>
      </c>
      <c r="Q9" s="468">
        <v>4553</v>
      </c>
      <c r="R9" s="468">
        <v>4046</v>
      </c>
      <c r="S9" s="468">
        <v>2304</v>
      </c>
    </row>
    <row r="10" spans="1:19" ht="24" customHeight="1" x14ac:dyDescent="0.3">
      <c r="A10" s="112">
        <v>2016</v>
      </c>
      <c r="B10" s="469">
        <v>34398</v>
      </c>
      <c r="C10" s="470">
        <v>16312</v>
      </c>
      <c r="D10" s="470">
        <v>18086</v>
      </c>
      <c r="E10" s="470">
        <v>12</v>
      </c>
      <c r="F10" s="470">
        <v>0</v>
      </c>
      <c r="G10" s="470">
        <v>34386</v>
      </c>
      <c r="H10" s="470">
        <v>0</v>
      </c>
      <c r="I10" s="470">
        <v>1031</v>
      </c>
      <c r="J10" s="470">
        <v>42</v>
      </c>
      <c r="K10" s="470">
        <v>670</v>
      </c>
      <c r="L10" s="470">
        <v>7627</v>
      </c>
      <c r="M10" s="470">
        <v>25028</v>
      </c>
      <c r="N10" s="470">
        <v>10075</v>
      </c>
      <c r="O10" s="470">
        <v>6700</v>
      </c>
      <c r="P10" s="470">
        <v>3709</v>
      </c>
      <c r="Q10" s="470">
        <v>5580</v>
      </c>
      <c r="R10" s="470">
        <v>5109</v>
      </c>
      <c r="S10" s="470">
        <v>3225</v>
      </c>
    </row>
    <row r="11" spans="1:19" ht="24" customHeight="1" x14ac:dyDescent="0.3">
      <c r="A11" s="112">
        <v>2017</v>
      </c>
      <c r="B11" s="299">
        <v>40634</v>
      </c>
      <c r="C11" s="300">
        <v>19375</v>
      </c>
      <c r="D11" s="300">
        <v>21259</v>
      </c>
      <c r="E11" s="300">
        <v>9</v>
      </c>
      <c r="F11" s="300"/>
      <c r="G11" s="300">
        <v>40625</v>
      </c>
      <c r="H11" s="300"/>
      <c r="I11" s="300">
        <v>1125</v>
      </c>
      <c r="J11" s="300">
        <v>49</v>
      </c>
      <c r="K11" s="300">
        <v>777</v>
      </c>
      <c r="L11" s="300">
        <v>9818</v>
      </c>
      <c r="M11" s="300">
        <v>28865</v>
      </c>
      <c r="N11" s="300">
        <v>12318</v>
      </c>
      <c r="O11" s="300">
        <v>7077</v>
      </c>
      <c r="P11" s="300">
        <v>4399</v>
      </c>
      <c r="Q11" s="300">
        <v>6892</v>
      </c>
      <c r="R11" s="300">
        <v>6136</v>
      </c>
      <c r="S11" s="300">
        <v>3842</v>
      </c>
    </row>
    <row r="12" spans="1:19" x14ac:dyDescent="0.15">
      <c r="A12" s="113"/>
      <c r="B12" s="114">
        <f>SUM(C12:D12)</f>
        <v>40634</v>
      </c>
      <c r="C12" s="34">
        <f t="shared" ref="C12:S12" si="0">SUM(C13:C24)</f>
        <v>19375</v>
      </c>
      <c r="D12" s="34">
        <f t="shared" si="0"/>
        <v>21259</v>
      </c>
      <c r="E12" s="34">
        <f t="shared" si="0"/>
        <v>9</v>
      </c>
      <c r="F12" s="34">
        <f t="shared" si="0"/>
        <v>0</v>
      </c>
      <c r="G12" s="34">
        <f t="shared" si="0"/>
        <v>40625</v>
      </c>
      <c r="H12" s="34">
        <f t="shared" si="0"/>
        <v>0</v>
      </c>
      <c r="I12" s="34">
        <f t="shared" si="0"/>
        <v>1125</v>
      </c>
      <c r="J12" s="34">
        <f t="shared" si="0"/>
        <v>49</v>
      </c>
      <c r="K12" s="34">
        <f t="shared" si="0"/>
        <v>777</v>
      </c>
      <c r="L12" s="34">
        <f t="shared" si="0"/>
        <v>9818</v>
      </c>
      <c r="M12" s="34">
        <f t="shared" si="0"/>
        <v>28865</v>
      </c>
      <c r="N12" s="34">
        <f t="shared" si="0"/>
        <v>12318</v>
      </c>
      <c r="O12" s="34">
        <f t="shared" si="0"/>
        <v>7077</v>
      </c>
      <c r="P12" s="34">
        <f t="shared" si="0"/>
        <v>4399</v>
      </c>
      <c r="Q12" s="34">
        <f t="shared" si="0"/>
        <v>6892</v>
      </c>
      <c r="R12" s="34">
        <f t="shared" si="0"/>
        <v>6136</v>
      </c>
      <c r="S12" s="34">
        <f t="shared" si="0"/>
        <v>3812</v>
      </c>
    </row>
    <row r="13" spans="1:19" x14ac:dyDescent="0.3">
      <c r="A13" s="110" t="s">
        <v>210</v>
      </c>
      <c r="B13" s="111">
        <v>4186</v>
      </c>
      <c r="C13" s="115">
        <v>1927</v>
      </c>
      <c r="D13" s="115">
        <v>2259</v>
      </c>
      <c r="E13" s="115"/>
      <c r="F13" s="27"/>
      <c r="G13" s="27">
        <v>4186</v>
      </c>
      <c r="H13" s="27"/>
      <c r="I13" s="27">
        <v>132</v>
      </c>
      <c r="J13" s="27">
        <v>5</v>
      </c>
      <c r="K13" s="27">
        <v>165</v>
      </c>
      <c r="L13" s="27">
        <v>1020</v>
      </c>
      <c r="M13" s="27">
        <v>2864</v>
      </c>
      <c r="N13" s="27">
        <v>1476</v>
      </c>
      <c r="O13" s="27">
        <v>733</v>
      </c>
      <c r="P13" s="27">
        <v>354</v>
      </c>
      <c r="Q13" s="27">
        <v>724</v>
      </c>
      <c r="R13" s="27">
        <v>564</v>
      </c>
      <c r="S13" s="27">
        <v>335</v>
      </c>
    </row>
    <row r="14" spans="1:19" x14ac:dyDescent="0.3">
      <c r="A14" s="110" t="s">
        <v>211</v>
      </c>
      <c r="B14" s="111">
        <v>4064</v>
      </c>
      <c r="C14" s="115">
        <v>1918</v>
      </c>
      <c r="D14" s="115">
        <v>2146</v>
      </c>
      <c r="E14" s="115">
        <v>2</v>
      </c>
      <c r="F14" s="27"/>
      <c r="G14" s="27">
        <v>4062</v>
      </c>
      <c r="H14" s="27"/>
      <c r="I14" s="27">
        <v>100</v>
      </c>
      <c r="J14" s="27">
        <v>4</v>
      </c>
      <c r="K14" s="27">
        <v>80</v>
      </c>
      <c r="L14" s="27">
        <v>880</v>
      </c>
      <c r="M14" s="27">
        <v>3000</v>
      </c>
      <c r="N14" s="27">
        <v>1094</v>
      </c>
      <c r="O14" s="27">
        <v>576</v>
      </c>
      <c r="P14" s="27">
        <v>416</v>
      </c>
      <c r="Q14" s="27">
        <v>682</v>
      </c>
      <c r="R14" s="27">
        <v>792</v>
      </c>
      <c r="S14" s="27">
        <v>504</v>
      </c>
    </row>
    <row r="15" spans="1:19" x14ac:dyDescent="0.3">
      <c r="A15" s="110" t="s">
        <v>212</v>
      </c>
      <c r="B15" s="111">
        <v>3207</v>
      </c>
      <c r="C15" s="115">
        <v>1494</v>
      </c>
      <c r="D15" s="115">
        <v>1713</v>
      </c>
      <c r="E15" s="115"/>
      <c r="F15" s="27"/>
      <c r="G15" s="27">
        <v>3207</v>
      </c>
      <c r="H15" s="115"/>
      <c r="I15" s="27">
        <v>70</v>
      </c>
      <c r="J15" s="27">
        <v>1</v>
      </c>
      <c r="K15" s="27">
        <v>35</v>
      </c>
      <c r="L15" s="27">
        <v>648</v>
      </c>
      <c r="M15" s="27">
        <v>2453</v>
      </c>
      <c r="N15" s="27">
        <v>730</v>
      </c>
      <c r="O15" s="27">
        <v>452</v>
      </c>
      <c r="P15" s="27">
        <v>397</v>
      </c>
      <c r="Q15" s="27">
        <v>582</v>
      </c>
      <c r="R15" s="27">
        <v>626</v>
      </c>
      <c r="S15" s="27">
        <v>420</v>
      </c>
    </row>
    <row r="16" spans="1:19" x14ac:dyDescent="0.3">
      <c r="A16" s="110" t="s">
        <v>213</v>
      </c>
      <c r="B16" s="111">
        <v>2471</v>
      </c>
      <c r="C16" s="115">
        <v>1218</v>
      </c>
      <c r="D16" s="115">
        <v>1253</v>
      </c>
      <c r="E16" s="115">
        <v>1</v>
      </c>
      <c r="F16" s="27"/>
      <c r="G16" s="27">
        <v>2470</v>
      </c>
      <c r="H16" s="27"/>
      <c r="I16" s="27">
        <v>61</v>
      </c>
      <c r="J16" s="27">
        <v>2</v>
      </c>
      <c r="K16" s="27">
        <v>45</v>
      </c>
      <c r="L16" s="27">
        <v>516</v>
      </c>
      <c r="M16" s="27">
        <v>1847</v>
      </c>
      <c r="N16" s="27">
        <v>634</v>
      </c>
      <c r="O16" s="27">
        <v>416</v>
      </c>
      <c r="P16" s="27">
        <v>347</v>
      </c>
      <c r="Q16" s="27">
        <v>438</v>
      </c>
      <c r="R16" s="27">
        <v>379</v>
      </c>
      <c r="S16" s="27">
        <v>257</v>
      </c>
    </row>
    <row r="17" spans="1:19" x14ac:dyDescent="0.3">
      <c r="A17" s="110" t="s">
        <v>214</v>
      </c>
      <c r="B17" s="111">
        <v>3054</v>
      </c>
      <c r="C17" s="115">
        <v>1423</v>
      </c>
      <c r="D17" s="115">
        <v>1631</v>
      </c>
      <c r="E17" s="115"/>
      <c r="F17" s="27"/>
      <c r="G17" s="27">
        <v>3054</v>
      </c>
      <c r="H17" s="115"/>
      <c r="I17" s="27">
        <v>83</v>
      </c>
      <c r="J17" s="27">
        <v>10</v>
      </c>
      <c r="K17" s="27">
        <v>54</v>
      </c>
      <c r="L17" s="27">
        <v>630</v>
      </c>
      <c r="M17" s="27">
        <v>2277</v>
      </c>
      <c r="N17" s="27">
        <v>798</v>
      </c>
      <c r="O17" s="27">
        <v>643</v>
      </c>
      <c r="P17" s="27">
        <v>371</v>
      </c>
      <c r="Q17" s="27">
        <v>499</v>
      </c>
      <c r="R17" s="27">
        <v>453</v>
      </c>
      <c r="S17" s="27">
        <v>290</v>
      </c>
    </row>
    <row r="18" spans="1:19" x14ac:dyDescent="0.3">
      <c r="A18" s="110" t="s">
        <v>215</v>
      </c>
      <c r="B18" s="111">
        <v>3488</v>
      </c>
      <c r="C18" s="115">
        <v>1667</v>
      </c>
      <c r="D18" s="115">
        <v>1821</v>
      </c>
      <c r="E18" s="115"/>
      <c r="F18" s="27"/>
      <c r="G18" s="27">
        <v>3488</v>
      </c>
      <c r="H18" s="115"/>
      <c r="I18" s="27">
        <v>125</v>
      </c>
      <c r="J18" s="27">
        <v>9</v>
      </c>
      <c r="K18" s="27">
        <v>67</v>
      </c>
      <c r="L18" s="27">
        <v>847</v>
      </c>
      <c r="M18" s="27">
        <v>2440</v>
      </c>
      <c r="N18" s="27">
        <v>1125</v>
      </c>
      <c r="O18" s="27">
        <v>686</v>
      </c>
      <c r="P18" s="27">
        <v>376</v>
      </c>
      <c r="Q18" s="27">
        <v>549</v>
      </c>
      <c r="R18" s="27">
        <v>488</v>
      </c>
      <c r="S18" s="27">
        <v>264</v>
      </c>
    </row>
    <row r="19" spans="1:19" x14ac:dyDescent="0.3">
      <c r="A19" s="110" t="s">
        <v>216</v>
      </c>
      <c r="B19" s="111">
        <v>3408</v>
      </c>
      <c r="C19" s="115">
        <v>1735</v>
      </c>
      <c r="D19" s="115">
        <v>1673</v>
      </c>
      <c r="E19" s="115">
        <v>4</v>
      </c>
      <c r="F19" s="27"/>
      <c r="G19" s="27">
        <v>3404</v>
      </c>
      <c r="H19" s="115"/>
      <c r="I19" s="27">
        <v>120</v>
      </c>
      <c r="J19" s="27">
        <v>6</v>
      </c>
      <c r="K19" s="27">
        <v>74</v>
      </c>
      <c r="L19" s="27">
        <v>822</v>
      </c>
      <c r="M19" s="27">
        <v>2386</v>
      </c>
      <c r="N19" s="27">
        <v>1049</v>
      </c>
      <c r="O19" s="27">
        <v>788</v>
      </c>
      <c r="P19" s="27">
        <v>354</v>
      </c>
      <c r="Q19" s="27">
        <v>545</v>
      </c>
      <c r="R19" s="27">
        <v>442</v>
      </c>
      <c r="S19" s="27">
        <v>230</v>
      </c>
    </row>
    <row r="20" spans="1:19" x14ac:dyDescent="0.3">
      <c r="A20" s="110" t="s">
        <v>217</v>
      </c>
      <c r="B20" s="111">
        <v>3697</v>
      </c>
      <c r="C20" s="115">
        <v>1796</v>
      </c>
      <c r="D20" s="115">
        <v>1901</v>
      </c>
      <c r="E20" s="115"/>
      <c r="F20" s="27"/>
      <c r="G20" s="27">
        <v>3697</v>
      </c>
      <c r="H20" s="115"/>
      <c r="I20" s="27">
        <v>67</v>
      </c>
      <c r="J20" s="115">
        <v>2</v>
      </c>
      <c r="K20" s="27">
        <v>54</v>
      </c>
      <c r="L20" s="27">
        <v>906</v>
      </c>
      <c r="M20" s="27">
        <v>2668</v>
      </c>
      <c r="N20" s="27">
        <v>1047</v>
      </c>
      <c r="O20" s="27">
        <v>628</v>
      </c>
      <c r="P20" s="27">
        <v>457</v>
      </c>
      <c r="Q20" s="27">
        <v>670</v>
      </c>
      <c r="R20" s="27">
        <v>567</v>
      </c>
      <c r="S20" s="27">
        <v>328</v>
      </c>
    </row>
    <row r="21" spans="1:19" x14ac:dyDescent="0.3">
      <c r="A21" s="110" t="s">
        <v>218</v>
      </c>
      <c r="B21" s="111">
        <v>2840</v>
      </c>
      <c r="C21" s="115">
        <v>1322</v>
      </c>
      <c r="D21" s="115">
        <v>1518</v>
      </c>
      <c r="E21" s="115">
        <v>1</v>
      </c>
      <c r="F21" s="27"/>
      <c r="G21" s="27">
        <v>2839</v>
      </c>
      <c r="H21" s="115"/>
      <c r="I21" s="27">
        <v>99</v>
      </c>
      <c r="J21" s="27">
        <v>2</v>
      </c>
      <c r="K21" s="27">
        <v>38</v>
      </c>
      <c r="L21" s="27">
        <v>661</v>
      </c>
      <c r="M21" s="27">
        <v>2040</v>
      </c>
      <c r="N21" s="27">
        <v>768</v>
      </c>
      <c r="O21" s="27">
        <v>473</v>
      </c>
      <c r="P21" s="27">
        <v>338</v>
      </c>
      <c r="Q21" s="27">
        <v>485</v>
      </c>
      <c r="R21" s="27">
        <v>486</v>
      </c>
      <c r="S21" s="27">
        <v>290</v>
      </c>
    </row>
    <row r="22" spans="1:19" x14ac:dyDescent="0.3">
      <c r="A22" s="110" t="s">
        <v>219</v>
      </c>
      <c r="B22" s="111">
        <v>2693</v>
      </c>
      <c r="C22" s="115">
        <v>1275</v>
      </c>
      <c r="D22" s="115">
        <v>1418</v>
      </c>
      <c r="E22" s="115"/>
      <c r="F22" s="27"/>
      <c r="G22" s="27">
        <v>2693</v>
      </c>
      <c r="H22" s="115"/>
      <c r="I22" s="27">
        <v>65</v>
      </c>
      <c r="J22" s="115"/>
      <c r="K22" s="27">
        <v>40</v>
      </c>
      <c r="L22" s="27">
        <v>678</v>
      </c>
      <c r="M22" s="27">
        <v>1910</v>
      </c>
      <c r="N22" s="27">
        <v>798</v>
      </c>
      <c r="O22" s="27">
        <v>402</v>
      </c>
      <c r="P22" s="27">
        <v>285</v>
      </c>
      <c r="Q22" s="27">
        <v>503</v>
      </c>
      <c r="R22" s="27">
        <v>398</v>
      </c>
      <c r="S22" s="27">
        <v>307</v>
      </c>
    </row>
    <row r="23" spans="1:19" x14ac:dyDescent="0.3">
      <c r="A23" s="110" t="s">
        <v>220</v>
      </c>
      <c r="B23" s="111">
        <v>3633</v>
      </c>
      <c r="C23" s="115">
        <v>1717</v>
      </c>
      <c r="D23" s="115">
        <v>1916</v>
      </c>
      <c r="E23" s="115"/>
      <c r="F23" s="27"/>
      <c r="G23" s="27">
        <v>3633</v>
      </c>
      <c r="H23" s="115"/>
      <c r="I23" s="27">
        <v>100</v>
      </c>
      <c r="J23" s="27">
        <v>2</v>
      </c>
      <c r="K23" s="27">
        <v>61</v>
      </c>
      <c r="L23" s="27">
        <v>994</v>
      </c>
      <c r="M23" s="27">
        <v>2476</v>
      </c>
      <c r="N23" s="27">
        <v>1241</v>
      </c>
      <c r="O23" s="27">
        <v>634</v>
      </c>
      <c r="P23" s="27">
        <v>356</v>
      </c>
      <c r="Q23" s="27">
        <v>585</v>
      </c>
      <c r="R23" s="27">
        <v>485</v>
      </c>
      <c r="S23" s="27">
        <v>332</v>
      </c>
    </row>
    <row r="24" spans="1:19" x14ac:dyDescent="0.3">
      <c r="A24" s="112" t="s">
        <v>221</v>
      </c>
      <c r="B24" s="116">
        <v>3893</v>
      </c>
      <c r="C24" s="117">
        <v>1883</v>
      </c>
      <c r="D24" s="117">
        <v>2010</v>
      </c>
      <c r="E24" s="117">
        <v>1</v>
      </c>
      <c r="F24" s="31"/>
      <c r="G24" s="31">
        <v>3892</v>
      </c>
      <c r="H24" s="117"/>
      <c r="I24" s="31">
        <v>103</v>
      </c>
      <c r="J24" s="31">
        <v>6</v>
      </c>
      <c r="K24" s="31">
        <v>64</v>
      </c>
      <c r="L24" s="31">
        <v>1216</v>
      </c>
      <c r="M24" s="31">
        <v>2504</v>
      </c>
      <c r="N24" s="31">
        <v>1558</v>
      </c>
      <c r="O24" s="31">
        <v>646</v>
      </c>
      <c r="P24" s="31">
        <v>348</v>
      </c>
      <c r="Q24" s="31">
        <v>630</v>
      </c>
      <c r="R24" s="31">
        <v>456</v>
      </c>
      <c r="S24" s="31">
        <v>255</v>
      </c>
    </row>
    <row r="25" spans="1:19" x14ac:dyDescent="0.15">
      <c r="A25" s="108" t="s">
        <v>222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</sheetData>
  <mergeCells count="6">
    <mergeCell ref="N4:S4"/>
    <mergeCell ref="A4:A5"/>
    <mergeCell ref="B4:B5"/>
    <mergeCell ref="C4:D4"/>
    <mergeCell ref="E4:H4"/>
    <mergeCell ref="I4:M4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1" sqref="B1"/>
    </sheetView>
  </sheetViews>
  <sheetFormatPr defaultRowHeight="16.5" x14ac:dyDescent="0.3"/>
  <cols>
    <col min="1" max="17" width="10.625" customWidth="1"/>
  </cols>
  <sheetData>
    <row r="1" spans="1:17" ht="18.75" x14ac:dyDescent="0.3">
      <c r="B1" s="5" t="s">
        <v>553</v>
      </c>
      <c r="C1" s="2"/>
      <c r="D1" s="2"/>
      <c r="E1" s="2"/>
      <c r="F1" s="2"/>
      <c r="G1" s="2"/>
      <c r="H1" s="2"/>
      <c r="I1" s="2"/>
      <c r="J1" s="2"/>
      <c r="K1" s="38" t="s">
        <v>34</v>
      </c>
      <c r="L1" s="38" t="s">
        <v>34</v>
      </c>
      <c r="M1" s="2"/>
      <c r="N1" s="2"/>
      <c r="O1" s="2"/>
      <c r="P1" s="2"/>
      <c r="Q1" s="2"/>
    </row>
    <row r="2" spans="1:17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38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 customHeight="1" x14ac:dyDescent="0.3">
      <c r="A4" s="695" t="s">
        <v>23</v>
      </c>
      <c r="B4" s="692" t="s">
        <v>177</v>
      </c>
      <c r="C4" s="692"/>
      <c r="D4" s="692" t="s">
        <v>223</v>
      </c>
      <c r="E4" s="692"/>
      <c r="F4" s="692" t="s">
        <v>224</v>
      </c>
      <c r="G4" s="692"/>
      <c r="H4" s="692" t="s">
        <v>225</v>
      </c>
      <c r="I4" s="692"/>
      <c r="J4" s="692" t="s">
        <v>226</v>
      </c>
      <c r="K4" s="692"/>
      <c r="L4" s="692" t="s">
        <v>227</v>
      </c>
      <c r="M4" s="692"/>
      <c r="N4" s="692" t="s">
        <v>228</v>
      </c>
      <c r="O4" s="692"/>
      <c r="P4" s="693" t="s">
        <v>229</v>
      </c>
      <c r="Q4" s="694"/>
    </row>
    <row r="5" spans="1:17" ht="24" customHeight="1" x14ac:dyDescent="0.3">
      <c r="A5" s="695"/>
      <c r="B5" s="335" t="s">
        <v>230</v>
      </c>
      <c r="C5" s="335" t="s">
        <v>231</v>
      </c>
      <c r="D5" s="335" t="s">
        <v>230</v>
      </c>
      <c r="E5" s="335" t="s">
        <v>231</v>
      </c>
      <c r="F5" s="335" t="s">
        <v>230</v>
      </c>
      <c r="G5" s="335" t="s">
        <v>231</v>
      </c>
      <c r="H5" s="335" t="s">
        <v>230</v>
      </c>
      <c r="I5" s="335" t="s">
        <v>231</v>
      </c>
      <c r="J5" s="335" t="s">
        <v>230</v>
      </c>
      <c r="K5" s="335" t="s">
        <v>231</v>
      </c>
      <c r="L5" s="335" t="s">
        <v>230</v>
      </c>
      <c r="M5" s="335" t="s">
        <v>231</v>
      </c>
      <c r="N5" s="335" t="s">
        <v>230</v>
      </c>
      <c r="O5" s="335" t="s">
        <v>231</v>
      </c>
      <c r="P5" s="335" t="s">
        <v>230</v>
      </c>
      <c r="Q5" s="336" t="s">
        <v>231</v>
      </c>
    </row>
    <row r="6" spans="1:17" ht="24" customHeight="1" x14ac:dyDescent="0.3">
      <c r="A6" s="118" t="s">
        <v>59</v>
      </c>
      <c r="B6" s="471">
        <v>15191</v>
      </c>
      <c r="C6" s="472">
        <v>12959</v>
      </c>
      <c r="D6" s="472">
        <v>152</v>
      </c>
      <c r="E6" s="472">
        <v>132</v>
      </c>
      <c r="F6" s="472">
        <v>2423</v>
      </c>
      <c r="G6" s="472">
        <v>973</v>
      </c>
      <c r="H6" s="472">
        <v>2681</v>
      </c>
      <c r="I6" s="472">
        <v>2105</v>
      </c>
      <c r="J6" s="472">
        <v>1595</v>
      </c>
      <c r="K6" s="472">
        <v>1589</v>
      </c>
      <c r="L6" s="472">
        <v>96</v>
      </c>
      <c r="M6" s="472">
        <v>97</v>
      </c>
      <c r="N6" s="472">
        <v>432</v>
      </c>
      <c r="O6" s="472">
        <v>474</v>
      </c>
      <c r="P6" s="472">
        <v>7812</v>
      </c>
      <c r="Q6" s="472">
        <v>7589</v>
      </c>
    </row>
    <row r="7" spans="1:17" ht="24" customHeight="1" x14ac:dyDescent="0.3">
      <c r="A7" s="118" t="s">
        <v>8</v>
      </c>
      <c r="B7" s="473">
        <v>14909</v>
      </c>
      <c r="C7" s="474">
        <v>11654</v>
      </c>
      <c r="D7" s="474">
        <v>156</v>
      </c>
      <c r="E7" s="474">
        <v>112</v>
      </c>
      <c r="F7" s="474">
        <v>2742</v>
      </c>
      <c r="G7" s="474">
        <v>1321</v>
      </c>
      <c r="H7" s="474">
        <v>2044</v>
      </c>
      <c r="I7" s="474">
        <v>1525</v>
      </c>
      <c r="J7" s="474">
        <v>1632</v>
      </c>
      <c r="K7" s="474">
        <v>1261</v>
      </c>
      <c r="L7" s="474">
        <v>50</v>
      </c>
      <c r="M7" s="474">
        <v>56</v>
      </c>
      <c r="N7" s="474">
        <v>476</v>
      </c>
      <c r="O7" s="474">
        <v>423</v>
      </c>
      <c r="P7" s="474">
        <v>7809</v>
      </c>
      <c r="Q7" s="474">
        <v>6956</v>
      </c>
    </row>
    <row r="8" spans="1:17" ht="24" customHeight="1" x14ac:dyDescent="0.3">
      <c r="A8" s="118" t="s">
        <v>60</v>
      </c>
      <c r="B8" s="473">
        <v>15062</v>
      </c>
      <c r="C8" s="474">
        <v>12634</v>
      </c>
      <c r="D8" s="474">
        <v>180</v>
      </c>
      <c r="E8" s="474">
        <v>158</v>
      </c>
      <c r="F8" s="474">
        <v>2071</v>
      </c>
      <c r="G8" s="474">
        <v>1180</v>
      </c>
      <c r="H8" s="474">
        <v>1875</v>
      </c>
      <c r="I8" s="474">
        <v>1453</v>
      </c>
      <c r="J8" s="474">
        <v>1891</v>
      </c>
      <c r="K8" s="474">
        <v>1444</v>
      </c>
      <c r="L8" s="474">
        <v>105</v>
      </c>
      <c r="M8" s="474">
        <v>350</v>
      </c>
      <c r="N8" s="474">
        <v>491</v>
      </c>
      <c r="O8" s="474">
        <v>440</v>
      </c>
      <c r="P8" s="474">
        <v>8449</v>
      </c>
      <c r="Q8" s="474">
        <v>7609</v>
      </c>
    </row>
    <row r="9" spans="1:17" ht="24" customHeight="1" x14ac:dyDescent="0.3">
      <c r="A9" s="118" t="s">
        <v>10</v>
      </c>
      <c r="B9" s="473">
        <v>16126</v>
      </c>
      <c r="C9" s="474">
        <v>13568</v>
      </c>
      <c r="D9" s="474">
        <v>185</v>
      </c>
      <c r="E9" s="474">
        <v>170</v>
      </c>
      <c r="F9" s="474">
        <v>2042</v>
      </c>
      <c r="G9" s="474">
        <v>1192</v>
      </c>
      <c r="H9" s="474">
        <v>1975</v>
      </c>
      <c r="I9" s="474">
        <v>1881</v>
      </c>
      <c r="J9" s="474">
        <v>2272</v>
      </c>
      <c r="K9" s="474">
        <v>1928</v>
      </c>
      <c r="L9" s="474">
        <v>44</v>
      </c>
      <c r="M9" s="474">
        <v>44</v>
      </c>
      <c r="N9" s="474">
        <v>596</v>
      </c>
      <c r="O9" s="474">
        <v>576</v>
      </c>
      <c r="P9" s="474">
        <v>9012</v>
      </c>
      <c r="Q9" s="474">
        <v>7777</v>
      </c>
    </row>
    <row r="10" spans="1:17" ht="24" customHeight="1" x14ac:dyDescent="0.3">
      <c r="A10" s="120" t="s">
        <v>11</v>
      </c>
      <c r="B10" s="475">
        <v>15468</v>
      </c>
      <c r="C10" s="476">
        <v>12858</v>
      </c>
      <c r="D10" s="476">
        <v>144</v>
      </c>
      <c r="E10" s="476">
        <v>133</v>
      </c>
      <c r="F10" s="476">
        <v>1435</v>
      </c>
      <c r="G10" s="476">
        <v>948</v>
      </c>
      <c r="H10" s="476">
        <v>2056</v>
      </c>
      <c r="I10" s="476">
        <v>1775</v>
      </c>
      <c r="J10" s="476">
        <v>2211</v>
      </c>
      <c r="K10" s="476">
        <v>1869</v>
      </c>
      <c r="L10" s="476">
        <v>82</v>
      </c>
      <c r="M10" s="476">
        <v>48</v>
      </c>
      <c r="N10" s="476">
        <v>689</v>
      </c>
      <c r="O10" s="476">
        <v>667</v>
      </c>
      <c r="P10" s="476">
        <v>8851</v>
      </c>
      <c r="Q10" s="476">
        <v>7418</v>
      </c>
    </row>
    <row r="11" spans="1:17" ht="24" customHeight="1" x14ac:dyDescent="0.3">
      <c r="A11" s="285" t="s">
        <v>12</v>
      </c>
      <c r="B11" s="284">
        <f>B13+B14</f>
        <v>12930</v>
      </c>
      <c r="C11" s="284">
        <f t="shared" ref="C11:Q11" si="0">C13+C14</f>
        <v>11429</v>
      </c>
      <c r="D11" s="284">
        <f t="shared" si="0"/>
        <v>145</v>
      </c>
      <c r="E11" s="284">
        <f t="shared" si="0"/>
        <v>138</v>
      </c>
      <c r="F11" s="284">
        <f t="shared" si="0"/>
        <v>1227</v>
      </c>
      <c r="G11" s="284">
        <f t="shared" si="0"/>
        <v>783</v>
      </c>
      <c r="H11" s="284">
        <f t="shared" si="0"/>
        <v>2120</v>
      </c>
      <c r="I11" s="284">
        <f t="shared" si="0"/>
        <v>1911</v>
      </c>
      <c r="J11" s="284">
        <f t="shared" si="0"/>
        <v>2064</v>
      </c>
      <c r="K11" s="284">
        <f t="shared" si="0"/>
        <v>1644</v>
      </c>
      <c r="L11" s="284">
        <f t="shared" si="0"/>
        <v>44</v>
      </c>
      <c r="M11" s="284">
        <f t="shared" si="0"/>
        <v>47</v>
      </c>
      <c r="N11" s="284">
        <f t="shared" si="0"/>
        <v>637</v>
      </c>
      <c r="O11" s="284">
        <f t="shared" si="0"/>
        <v>632</v>
      </c>
      <c r="P11" s="284">
        <f t="shared" si="0"/>
        <v>6693</v>
      </c>
      <c r="Q11" s="284">
        <f t="shared" si="0"/>
        <v>6274</v>
      </c>
    </row>
    <row r="12" spans="1:17" x14ac:dyDescent="0.3">
      <c r="A12" s="119"/>
      <c r="B12" s="654">
        <f>B13+B14</f>
        <v>12930</v>
      </c>
      <c r="C12" s="653">
        <f t="shared" ref="C12:Q12" si="1">C13+C14</f>
        <v>11429</v>
      </c>
      <c r="D12" s="653">
        <f t="shared" si="1"/>
        <v>145</v>
      </c>
      <c r="E12" s="653">
        <f t="shared" si="1"/>
        <v>138</v>
      </c>
      <c r="F12" s="653">
        <f t="shared" si="1"/>
        <v>1227</v>
      </c>
      <c r="G12" s="653">
        <f t="shared" si="1"/>
        <v>783</v>
      </c>
      <c r="H12" s="653">
        <f t="shared" si="1"/>
        <v>2120</v>
      </c>
      <c r="I12" s="653">
        <f t="shared" si="1"/>
        <v>1911</v>
      </c>
      <c r="J12" s="653">
        <f t="shared" si="1"/>
        <v>2064</v>
      </c>
      <c r="K12" s="653">
        <f t="shared" si="1"/>
        <v>1644</v>
      </c>
      <c r="L12" s="653">
        <f t="shared" si="1"/>
        <v>44</v>
      </c>
      <c r="M12" s="653">
        <f t="shared" si="1"/>
        <v>47</v>
      </c>
      <c r="N12" s="653">
        <f t="shared" si="1"/>
        <v>637</v>
      </c>
      <c r="O12" s="653">
        <f t="shared" si="1"/>
        <v>632</v>
      </c>
      <c r="P12" s="653">
        <f t="shared" si="1"/>
        <v>6693</v>
      </c>
      <c r="Q12" s="653">
        <f t="shared" si="1"/>
        <v>6274</v>
      </c>
    </row>
    <row r="13" spans="1:17" x14ac:dyDescent="0.3">
      <c r="A13" s="118" t="s">
        <v>106</v>
      </c>
      <c r="B13" s="121">
        <v>6814</v>
      </c>
      <c r="C13" s="122">
        <v>6066</v>
      </c>
      <c r="D13" s="123">
        <v>84</v>
      </c>
      <c r="E13" s="123">
        <v>78</v>
      </c>
      <c r="F13" s="123">
        <v>672</v>
      </c>
      <c r="G13" s="123">
        <v>407</v>
      </c>
      <c r="H13" s="123">
        <v>1124</v>
      </c>
      <c r="I13" s="123">
        <v>1025</v>
      </c>
      <c r="J13" s="123">
        <v>1181</v>
      </c>
      <c r="K13" s="123">
        <v>980</v>
      </c>
      <c r="L13" s="123">
        <v>23</v>
      </c>
      <c r="M13" s="123">
        <v>17</v>
      </c>
      <c r="N13" s="123">
        <v>358</v>
      </c>
      <c r="O13" s="123">
        <v>340</v>
      </c>
      <c r="P13" s="123">
        <v>3372</v>
      </c>
      <c r="Q13" s="123">
        <v>3219</v>
      </c>
    </row>
    <row r="14" spans="1:17" x14ac:dyDescent="0.3">
      <c r="A14" s="120" t="s">
        <v>107</v>
      </c>
      <c r="B14" s="275">
        <v>6116</v>
      </c>
      <c r="C14" s="276">
        <f>E14+G14+I14+K14+M14+O14+Q14</f>
        <v>5363</v>
      </c>
      <c r="D14" s="277">
        <v>61</v>
      </c>
      <c r="E14" s="277">
        <v>60</v>
      </c>
      <c r="F14" s="277">
        <v>555</v>
      </c>
      <c r="G14" s="277">
        <v>376</v>
      </c>
      <c r="H14" s="277">
        <v>996</v>
      </c>
      <c r="I14" s="277">
        <v>886</v>
      </c>
      <c r="J14" s="277">
        <v>883</v>
      </c>
      <c r="K14" s="277">
        <v>664</v>
      </c>
      <c r="L14" s="277">
        <v>21</v>
      </c>
      <c r="M14" s="277">
        <v>30</v>
      </c>
      <c r="N14" s="277">
        <v>279</v>
      </c>
      <c r="O14" s="277">
        <v>292</v>
      </c>
      <c r="P14" s="277">
        <v>3321</v>
      </c>
      <c r="Q14" s="277">
        <v>3055</v>
      </c>
    </row>
    <row r="15" spans="1:17" x14ac:dyDescent="0.3">
      <c r="A15" s="38" t="s">
        <v>232</v>
      </c>
      <c r="B15" s="124"/>
      <c r="C15" s="2"/>
      <c r="D15" s="81"/>
      <c r="E15" s="2"/>
      <c r="F15" s="81"/>
      <c r="G15" s="24"/>
      <c r="H15" s="81"/>
      <c r="I15" s="24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</sheetData>
  <mergeCells count="9">
    <mergeCell ref="L4:M4"/>
    <mergeCell ref="N4:O4"/>
    <mergeCell ref="P4:Q4"/>
    <mergeCell ref="A4:A5"/>
    <mergeCell ref="B4:C4"/>
    <mergeCell ref="D4:E4"/>
    <mergeCell ref="F4:G4"/>
    <mergeCell ref="H4:I4"/>
    <mergeCell ref="J4:K4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" sqref="B1"/>
    </sheetView>
  </sheetViews>
  <sheetFormatPr defaultRowHeight="16.5" x14ac:dyDescent="0.3"/>
  <cols>
    <col min="1" max="13" width="10.625" customWidth="1"/>
  </cols>
  <sheetData>
    <row r="1" spans="1:13" ht="18.75" x14ac:dyDescent="0.3">
      <c r="B1" s="5" t="s">
        <v>554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8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 customHeight="1" x14ac:dyDescent="0.3">
      <c r="A4" s="349" t="s">
        <v>23</v>
      </c>
      <c r="B4" s="335" t="s">
        <v>110</v>
      </c>
      <c r="C4" s="335" t="s">
        <v>233</v>
      </c>
      <c r="D4" s="335" t="s">
        <v>234</v>
      </c>
      <c r="E4" s="335" t="s">
        <v>235</v>
      </c>
      <c r="F4" s="335" t="s">
        <v>236</v>
      </c>
      <c r="G4" s="335" t="s">
        <v>237</v>
      </c>
      <c r="H4" s="335" t="s">
        <v>238</v>
      </c>
      <c r="I4" s="335" t="s">
        <v>239</v>
      </c>
      <c r="J4" s="335" t="s">
        <v>240</v>
      </c>
      <c r="K4" s="335" t="s">
        <v>241</v>
      </c>
      <c r="L4" s="336" t="s">
        <v>242</v>
      </c>
      <c r="M4" s="336" t="s">
        <v>243</v>
      </c>
    </row>
    <row r="5" spans="1:13" ht="24" customHeight="1" x14ac:dyDescent="0.3">
      <c r="A5" s="118" t="s">
        <v>59</v>
      </c>
      <c r="B5" s="477">
        <v>15448</v>
      </c>
      <c r="C5" s="478">
        <v>1</v>
      </c>
      <c r="D5" s="478">
        <v>1288</v>
      </c>
      <c r="E5" s="478">
        <v>1168</v>
      </c>
      <c r="F5" s="478">
        <v>1427</v>
      </c>
      <c r="G5" s="478">
        <v>1381</v>
      </c>
      <c r="H5" s="478">
        <v>1677</v>
      </c>
      <c r="I5" s="478">
        <v>4179</v>
      </c>
      <c r="J5" s="478">
        <v>2626</v>
      </c>
      <c r="K5" s="478">
        <v>722</v>
      </c>
      <c r="L5" s="478">
        <v>172</v>
      </c>
      <c r="M5" s="478">
        <v>807</v>
      </c>
    </row>
    <row r="6" spans="1:13" ht="24" customHeight="1" x14ac:dyDescent="0.3">
      <c r="A6" s="118" t="s">
        <v>8</v>
      </c>
      <c r="B6" s="479">
        <v>14479</v>
      </c>
      <c r="C6" s="480">
        <v>0</v>
      </c>
      <c r="D6" s="480">
        <v>919</v>
      </c>
      <c r="E6" s="480">
        <v>1104</v>
      </c>
      <c r="F6" s="480">
        <v>1178</v>
      </c>
      <c r="G6" s="480">
        <v>1357</v>
      </c>
      <c r="H6" s="480">
        <v>1577</v>
      </c>
      <c r="I6" s="480">
        <v>3911</v>
      </c>
      <c r="J6" s="480">
        <v>2633</v>
      </c>
      <c r="K6" s="480">
        <v>691</v>
      </c>
      <c r="L6" s="480">
        <v>218</v>
      </c>
      <c r="M6" s="480">
        <v>891</v>
      </c>
    </row>
    <row r="7" spans="1:13" ht="24" customHeight="1" x14ac:dyDescent="0.3">
      <c r="A7" s="118" t="s">
        <v>60</v>
      </c>
      <c r="B7" s="479">
        <v>15566</v>
      </c>
      <c r="C7" s="480">
        <v>0</v>
      </c>
      <c r="D7" s="480">
        <v>824</v>
      </c>
      <c r="E7" s="480">
        <v>1294</v>
      </c>
      <c r="F7" s="480">
        <v>1372</v>
      </c>
      <c r="G7" s="480">
        <v>1573</v>
      </c>
      <c r="H7" s="480">
        <v>1557</v>
      </c>
      <c r="I7" s="480">
        <v>3947</v>
      </c>
      <c r="J7" s="480">
        <v>2842</v>
      </c>
      <c r="K7" s="480">
        <v>796</v>
      </c>
      <c r="L7" s="480">
        <v>315</v>
      </c>
      <c r="M7" s="480">
        <v>1046</v>
      </c>
    </row>
    <row r="8" spans="1:13" ht="24" customHeight="1" x14ac:dyDescent="0.3">
      <c r="A8" s="118" t="s">
        <v>10</v>
      </c>
      <c r="B8" s="479">
        <v>15926</v>
      </c>
      <c r="C8" s="480">
        <v>0</v>
      </c>
      <c r="D8" s="480">
        <v>877</v>
      </c>
      <c r="E8" s="480">
        <v>1182</v>
      </c>
      <c r="F8" s="480">
        <v>1102</v>
      </c>
      <c r="G8" s="480">
        <v>1380</v>
      </c>
      <c r="H8" s="480">
        <v>1458</v>
      </c>
      <c r="I8" s="480">
        <v>3990</v>
      </c>
      <c r="J8" s="480">
        <v>3004</v>
      </c>
      <c r="K8" s="480">
        <v>1000</v>
      </c>
      <c r="L8" s="480">
        <v>304</v>
      </c>
      <c r="M8" s="480">
        <v>1629</v>
      </c>
    </row>
    <row r="9" spans="1:13" ht="24" customHeight="1" x14ac:dyDescent="0.3">
      <c r="A9" s="120" t="s">
        <v>11</v>
      </c>
      <c r="B9" s="481">
        <v>15219</v>
      </c>
      <c r="C9" s="482">
        <v>0</v>
      </c>
      <c r="D9" s="482">
        <v>798</v>
      </c>
      <c r="E9" s="482">
        <v>1274</v>
      </c>
      <c r="F9" s="482">
        <v>1098</v>
      </c>
      <c r="G9" s="482">
        <v>1288</v>
      </c>
      <c r="H9" s="482">
        <v>1361</v>
      </c>
      <c r="I9" s="482">
        <v>3574</v>
      </c>
      <c r="J9" s="482">
        <v>3171</v>
      </c>
      <c r="K9" s="482">
        <v>1015</v>
      </c>
      <c r="L9" s="482">
        <v>532</v>
      </c>
      <c r="M9" s="482">
        <v>1108</v>
      </c>
    </row>
    <row r="10" spans="1:13" ht="24" customHeight="1" x14ac:dyDescent="0.3">
      <c r="A10" s="285" t="s">
        <v>12</v>
      </c>
      <c r="B10" s="286">
        <f>B12+B13</f>
        <v>13597</v>
      </c>
      <c r="C10" s="286">
        <f t="shared" ref="C10:M10" si="0">C12+C13</f>
        <v>0</v>
      </c>
      <c r="D10" s="286">
        <f t="shared" si="0"/>
        <v>827</v>
      </c>
      <c r="E10" s="286">
        <f t="shared" si="0"/>
        <v>1255</v>
      </c>
      <c r="F10" s="286">
        <f t="shared" si="0"/>
        <v>1037</v>
      </c>
      <c r="G10" s="286">
        <f t="shared" si="0"/>
        <v>1055</v>
      </c>
      <c r="H10" s="286">
        <f t="shared" si="0"/>
        <v>1263</v>
      </c>
      <c r="I10" s="286">
        <f t="shared" si="0"/>
        <v>3271</v>
      </c>
      <c r="J10" s="286">
        <f t="shared" si="0"/>
        <v>2839</v>
      </c>
      <c r="K10" s="286">
        <f t="shared" si="0"/>
        <v>1079</v>
      </c>
      <c r="L10" s="286">
        <f t="shared" si="0"/>
        <v>366</v>
      </c>
      <c r="M10" s="286">
        <f t="shared" si="0"/>
        <v>605</v>
      </c>
    </row>
    <row r="11" spans="1:13" x14ac:dyDescent="0.3">
      <c r="A11" s="118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x14ac:dyDescent="0.3">
      <c r="A12" s="118" t="s">
        <v>106</v>
      </c>
      <c r="B12" s="127">
        <f>SUM(C12:M12)</f>
        <v>7293</v>
      </c>
      <c r="C12" s="128">
        <v>0</v>
      </c>
      <c r="D12" s="128">
        <v>351</v>
      </c>
      <c r="E12" s="128">
        <v>671</v>
      </c>
      <c r="F12" s="128">
        <v>561</v>
      </c>
      <c r="G12" s="128">
        <v>554</v>
      </c>
      <c r="H12" s="128">
        <v>630</v>
      </c>
      <c r="I12" s="128">
        <v>1652</v>
      </c>
      <c r="J12" s="128">
        <v>1603</v>
      </c>
      <c r="K12" s="128">
        <v>671</v>
      </c>
      <c r="L12" s="128">
        <v>219</v>
      </c>
      <c r="M12" s="128">
        <v>381</v>
      </c>
    </row>
    <row r="13" spans="1:13" x14ac:dyDescent="0.3">
      <c r="A13" s="120" t="s">
        <v>107</v>
      </c>
      <c r="B13" s="129">
        <v>6304</v>
      </c>
      <c r="C13" s="130">
        <v>0</v>
      </c>
      <c r="D13" s="130">
        <v>476</v>
      </c>
      <c r="E13" s="130">
        <v>584</v>
      </c>
      <c r="F13" s="130">
        <v>476</v>
      </c>
      <c r="G13" s="130">
        <v>501</v>
      </c>
      <c r="H13" s="130">
        <v>633</v>
      </c>
      <c r="I13" s="130">
        <v>1619</v>
      </c>
      <c r="J13" s="130">
        <v>1236</v>
      </c>
      <c r="K13" s="130">
        <v>408</v>
      </c>
      <c r="L13" s="130">
        <v>147</v>
      </c>
      <c r="M13" s="130">
        <v>224</v>
      </c>
    </row>
    <row r="14" spans="1:13" x14ac:dyDescent="0.3">
      <c r="A14" s="38" t="s">
        <v>244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B1" sqref="B1"/>
    </sheetView>
  </sheetViews>
  <sheetFormatPr defaultRowHeight="16.5" x14ac:dyDescent="0.3"/>
  <cols>
    <col min="1" max="16" width="10.625" customWidth="1"/>
  </cols>
  <sheetData>
    <row r="1" spans="1:16" ht="18.75" x14ac:dyDescent="0.3">
      <c r="B1" s="5" t="s">
        <v>555</v>
      </c>
      <c r="C1" s="2"/>
      <c r="D1" s="2"/>
      <c r="E1" s="2"/>
      <c r="F1" s="2"/>
      <c r="G1" s="2"/>
      <c r="H1" s="2"/>
      <c r="I1" s="2"/>
      <c r="J1" s="38" t="s">
        <v>34</v>
      </c>
      <c r="K1" s="2"/>
      <c r="L1" s="2"/>
      <c r="M1" s="2"/>
      <c r="N1" s="2"/>
      <c r="O1" s="2"/>
      <c r="P1" s="2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38" t="s">
        <v>65</v>
      </c>
      <c r="B3" s="2"/>
      <c r="C3" s="2"/>
      <c r="D3" s="2"/>
      <c r="E3" s="2"/>
      <c r="F3" s="2"/>
      <c r="G3" s="2"/>
      <c r="H3" s="2"/>
      <c r="I3" s="38" t="s">
        <v>34</v>
      </c>
      <c r="J3" s="2"/>
      <c r="K3" s="2"/>
      <c r="L3" s="2"/>
      <c r="M3" s="2"/>
      <c r="N3" s="2"/>
      <c r="O3" s="2"/>
      <c r="P3" s="2"/>
    </row>
    <row r="4" spans="1:16" ht="24" customHeight="1" x14ac:dyDescent="0.3">
      <c r="A4" s="695" t="s">
        <v>23</v>
      </c>
      <c r="B4" s="692" t="s">
        <v>245</v>
      </c>
      <c r="C4" s="692" t="s">
        <v>246</v>
      </c>
      <c r="D4" s="692"/>
      <c r="E4" s="692"/>
      <c r="F4" s="692" t="s">
        <v>247</v>
      </c>
      <c r="G4" s="692"/>
      <c r="H4" s="692"/>
      <c r="I4" s="692" t="s">
        <v>248</v>
      </c>
      <c r="J4" s="692" t="s">
        <v>249</v>
      </c>
      <c r="K4" s="692" t="s">
        <v>250</v>
      </c>
      <c r="L4" s="692" t="s">
        <v>251</v>
      </c>
      <c r="M4" s="692" t="s">
        <v>249</v>
      </c>
      <c r="N4" s="692" t="s">
        <v>250</v>
      </c>
      <c r="O4" s="692" t="s">
        <v>252</v>
      </c>
      <c r="P4" s="693" t="s">
        <v>253</v>
      </c>
    </row>
    <row r="5" spans="1:16" ht="24" customHeight="1" x14ac:dyDescent="0.3">
      <c r="A5" s="695"/>
      <c r="B5" s="692"/>
      <c r="C5" s="335" t="s">
        <v>254</v>
      </c>
      <c r="D5" s="335" t="s">
        <v>255</v>
      </c>
      <c r="E5" s="335" t="s">
        <v>256</v>
      </c>
      <c r="F5" s="335" t="s">
        <v>254</v>
      </c>
      <c r="G5" s="335" t="s">
        <v>255</v>
      </c>
      <c r="H5" s="335" t="s">
        <v>256</v>
      </c>
      <c r="I5" s="335" t="s">
        <v>254</v>
      </c>
      <c r="J5" s="335" t="s">
        <v>255</v>
      </c>
      <c r="K5" s="335" t="s">
        <v>256</v>
      </c>
      <c r="L5" s="335" t="s">
        <v>254</v>
      </c>
      <c r="M5" s="335" t="s">
        <v>255</v>
      </c>
      <c r="N5" s="335" t="s">
        <v>256</v>
      </c>
      <c r="O5" s="692"/>
      <c r="P5" s="693"/>
    </row>
    <row r="6" spans="1:16" ht="24" customHeight="1" x14ac:dyDescent="0.3">
      <c r="A6" s="118" t="s">
        <v>59</v>
      </c>
      <c r="B6" s="483">
        <v>15448</v>
      </c>
      <c r="C6" s="484">
        <v>1588</v>
      </c>
      <c r="D6" s="484">
        <v>186</v>
      </c>
      <c r="E6" s="484">
        <v>448</v>
      </c>
      <c r="F6" s="484">
        <v>3602</v>
      </c>
      <c r="G6" s="484">
        <v>302</v>
      </c>
      <c r="H6" s="484">
        <v>464</v>
      </c>
      <c r="I6" s="484">
        <v>595</v>
      </c>
      <c r="J6" s="484">
        <v>194</v>
      </c>
      <c r="K6" s="484">
        <v>286</v>
      </c>
      <c r="L6" s="484">
        <v>345</v>
      </c>
      <c r="M6" s="484">
        <v>55</v>
      </c>
      <c r="N6" s="484">
        <v>1</v>
      </c>
      <c r="O6" s="484">
        <v>44</v>
      </c>
      <c r="P6" s="484">
        <v>7338</v>
      </c>
    </row>
    <row r="7" spans="1:16" ht="24" customHeight="1" x14ac:dyDescent="0.3">
      <c r="A7" s="118" t="s">
        <v>8</v>
      </c>
      <c r="B7" s="485">
        <v>14479</v>
      </c>
      <c r="C7" s="486">
        <v>1618</v>
      </c>
      <c r="D7" s="486">
        <v>206</v>
      </c>
      <c r="E7" s="486">
        <v>327</v>
      </c>
      <c r="F7" s="486">
        <v>3678</v>
      </c>
      <c r="G7" s="486">
        <v>303</v>
      </c>
      <c r="H7" s="486">
        <v>250</v>
      </c>
      <c r="I7" s="486">
        <v>553</v>
      </c>
      <c r="J7" s="486">
        <v>169</v>
      </c>
      <c r="K7" s="486">
        <v>169</v>
      </c>
      <c r="L7" s="486">
        <v>378</v>
      </c>
      <c r="M7" s="486">
        <v>64</v>
      </c>
      <c r="N7" s="486">
        <v>0</v>
      </c>
      <c r="O7" s="486">
        <v>38</v>
      </c>
      <c r="P7" s="486">
        <v>6726</v>
      </c>
    </row>
    <row r="8" spans="1:16" ht="24" customHeight="1" x14ac:dyDescent="0.3">
      <c r="A8" s="118" t="s">
        <v>60</v>
      </c>
      <c r="B8" s="485">
        <v>15566</v>
      </c>
      <c r="C8" s="486">
        <v>2058</v>
      </c>
      <c r="D8" s="486">
        <v>274</v>
      </c>
      <c r="E8" s="486">
        <v>382</v>
      </c>
      <c r="F8" s="486">
        <v>4084</v>
      </c>
      <c r="G8" s="486">
        <v>278</v>
      </c>
      <c r="H8" s="486">
        <v>236</v>
      </c>
      <c r="I8" s="486">
        <v>658</v>
      </c>
      <c r="J8" s="486">
        <v>162</v>
      </c>
      <c r="K8" s="486">
        <v>128</v>
      </c>
      <c r="L8" s="486">
        <v>402</v>
      </c>
      <c r="M8" s="486">
        <v>57</v>
      </c>
      <c r="N8" s="486">
        <v>0</v>
      </c>
      <c r="O8" s="486">
        <v>50</v>
      </c>
      <c r="P8" s="486">
        <v>6797</v>
      </c>
    </row>
    <row r="9" spans="1:16" ht="24" customHeight="1" x14ac:dyDescent="0.3">
      <c r="A9" s="118" t="s">
        <v>10</v>
      </c>
      <c r="B9" s="402">
        <v>15926</v>
      </c>
      <c r="C9" s="377">
        <v>1702</v>
      </c>
      <c r="D9" s="377">
        <v>246</v>
      </c>
      <c r="E9" s="377">
        <v>315</v>
      </c>
      <c r="F9" s="377">
        <v>3558</v>
      </c>
      <c r="G9" s="377">
        <v>299</v>
      </c>
      <c r="H9" s="377">
        <v>245</v>
      </c>
      <c r="I9" s="377">
        <v>666</v>
      </c>
      <c r="J9" s="377">
        <v>158</v>
      </c>
      <c r="K9" s="377">
        <v>119</v>
      </c>
      <c r="L9" s="377">
        <v>365</v>
      </c>
      <c r="M9" s="377">
        <v>66</v>
      </c>
      <c r="N9" s="377">
        <v>4</v>
      </c>
      <c r="O9" s="377">
        <v>49</v>
      </c>
      <c r="P9" s="377">
        <v>8134</v>
      </c>
    </row>
    <row r="10" spans="1:16" ht="24" customHeight="1" x14ac:dyDescent="0.3">
      <c r="A10" s="120" t="s">
        <v>11</v>
      </c>
      <c r="B10" s="403">
        <v>15219</v>
      </c>
      <c r="C10" s="382">
        <v>1908</v>
      </c>
      <c r="D10" s="382">
        <v>244</v>
      </c>
      <c r="E10" s="382">
        <v>337</v>
      </c>
      <c r="F10" s="382">
        <v>3631</v>
      </c>
      <c r="G10" s="382">
        <v>291</v>
      </c>
      <c r="H10" s="382">
        <v>221</v>
      </c>
      <c r="I10" s="382">
        <v>661</v>
      </c>
      <c r="J10" s="382">
        <v>158</v>
      </c>
      <c r="K10" s="382">
        <v>98</v>
      </c>
      <c r="L10" s="382">
        <v>414</v>
      </c>
      <c r="M10" s="382">
        <v>79</v>
      </c>
      <c r="N10" s="382">
        <v>0</v>
      </c>
      <c r="O10" s="382">
        <v>64</v>
      </c>
      <c r="P10" s="382">
        <v>7113</v>
      </c>
    </row>
    <row r="11" spans="1:16" ht="24" customHeight="1" x14ac:dyDescent="0.3">
      <c r="A11" s="285" t="s">
        <v>12</v>
      </c>
      <c r="B11" s="287">
        <f>B13+B14</f>
        <v>13597</v>
      </c>
      <c r="C11" s="287">
        <f t="shared" ref="C11:P11" si="0">C13+C14</f>
        <v>1716</v>
      </c>
      <c r="D11" s="287">
        <f t="shared" si="0"/>
        <v>259</v>
      </c>
      <c r="E11" s="287">
        <f t="shared" si="0"/>
        <v>283</v>
      </c>
      <c r="F11" s="287">
        <f t="shared" si="0"/>
        <v>3412</v>
      </c>
      <c r="G11" s="287">
        <f t="shared" si="0"/>
        <v>271</v>
      </c>
      <c r="H11" s="287">
        <f t="shared" si="0"/>
        <v>241</v>
      </c>
      <c r="I11" s="287">
        <f t="shared" si="0"/>
        <v>683</v>
      </c>
      <c r="J11" s="287">
        <f t="shared" si="0"/>
        <v>171</v>
      </c>
      <c r="K11" s="287">
        <f t="shared" si="0"/>
        <v>103</v>
      </c>
      <c r="L11" s="287">
        <f t="shared" si="0"/>
        <v>378</v>
      </c>
      <c r="M11" s="287">
        <f t="shared" si="0"/>
        <v>85</v>
      </c>
      <c r="N11" s="287">
        <f t="shared" si="0"/>
        <v>1</v>
      </c>
      <c r="O11" s="287">
        <f t="shared" si="0"/>
        <v>77</v>
      </c>
      <c r="P11" s="287">
        <f t="shared" si="0"/>
        <v>5917</v>
      </c>
    </row>
    <row r="12" spans="1:16" x14ac:dyDescent="0.3">
      <c r="A12" s="118"/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1:16" x14ac:dyDescent="0.3">
      <c r="A13" s="118" t="s">
        <v>106</v>
      </c>
      <c r="B13" s="133">
        <v>7293</v>
      </c>
      <c r="C13" s="134">
        <v>928</v>
      </c>
      <c r="D13" s="134">
        <v>129</v>
      </c>
      <c r="E13" s="134">
        <v>162</v>
      </c>
      <c r="F13" s="134">
        <v>1772</v>
      </c>
      <c r="G13" s="134">
        <v>163</v>
      </c>
      <c r="H13" s="134">
        <v>97</v>
      </c>
      <c r="I13" s="134">
        <v>439</v>
      </c>
      <c r="J13" s="134">
        <v>107</v>
      </c>
      <c r="K13" s="134">
        <v>38</v>
      </c>
      <c r="L13" s="134">
        <v>239</v>
      </c>
      <c r="M13" s="134">
        <v>63</v>
      </c>
      <c r="N13" s="134">
        <v>0</v>
      </c>
      <c r="O13" s="134">
        <v>52</v>
      </c>
      <c r="P13" s="134">
        <v>3104</v>
      </c>
    </row>
    <row r="14" spans="1:16" x14ac:dyDescent="0.3">
      <c r="A14" s="120" t="s">
        <v>107</v>
      </c>
      <c r="B14" s="135">
        <v>6304</v>
      </c>
      <c r="C14" s="136">
        <v>788</v>
      </c>
      <c r="D14" s="136">
        <v>130</v>
      </c>
      <c r="E14" s="136">
        <v>121</v>
      </c>
      <c r="F14" s="136">
        <v>1640</v>
      </c>
      <c r="G14" s="136">
        <v>108</v>
      </c>
      <c r="H14" s="136">
        <v>144</v>
      </c>
      <c r="I14" s="136">
        <v>244</v>
      </c>
      <c r="J14" s="136">
        <v>64</v>
      </c>
      <c r="K14" s="136">
        <v>65</v>
      </c>
      <c r="L14" s="136">
        <v>139</v>
      </c>
      <c r="M14" s="136">
        <v>22</v>
      </c>
      <c r="N14" s="136">
        <v>1</v>
      </c>
      <c r="O14" s="136">
        <v>25</v>
      </c>
      <c r="P14" s="136">
        <v>2813</v>
      </c>
    </row>
    <row r="15" spans="1:16" x14ac:dyDescent="0.3">
      <c r="A15" s="38" t="s">
        <v>244</v>
      </c>
      <c r="B15" s="137"/>
      <c r="C15" s="137"/>
      <c r="D15" s="13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</sheetData>
  <mergeCells count="8">
    <mergeCell ref="O4:O5"/>
    <mergeCell ref="P4:P5"/>
    <mergeCell ref="A4:A5"/>
    <mergeCell ref="B4:B5"/>
    <mergeCell ref="C4:E4"/>
    <mergeCell ref="F4:H4"/>
    <mergeCell ref="I4:K4"/>
    <mergeCell ref="L4:N4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" sqref="B1"/>
    </sheetView>
  </sheetViews>
  <sheetFormatPr defaultRowHeight="16.5" x14ac:dyDescent="0.3"/>
  <cols>
    <col min="1" max="9" width="10.625" customWidth="1"/>
  </cols>
  <sheetData>
    <row r="1" spans="1:9" ht="18.75" x14ac:dyDescent="0.3">
      <c r="B1" s="5" t="s">
        <v>556</v>
      </c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39" t="s">
        <v>65</v>
      </c>
      <c r="B3" s="4"/>
      <c r="C3" s="4"/>
      <c r="D3" s="4"/>
      <c r="E3" s="4"/>
      <c r="F3" s="4"/>
      <c r="G3" s="4"/>
      <c r="H3" s="4"/>
      <c r="I3" s="4"/>
    </row>
    <row r="4" spans="1:9" ht="24" customHeight="1" x14ac:dyDescent="0.3">
      <c r="A4" s="139" t="s">
        <v>23</v>
      </c>
      <c r="B4" s="140" t="s">
        <v>177</v>
      </c>
      <c r="C4" s="140" t="s">
        <v>223</v>
      </c>
      <c r="D4" s="140" t="s">
        <v>224</v>
      </c>
      <c r="E4" s="140" t="s">
        <v>225</v>
      </c>
      <c r="F4" s="140" t="s">
        <v>226</v>
      </c>
      <c r="G4" s="141" t="s">
        <v>257</v>
      </c>
      <c r="H4" s="141" t="s">
        <v>258</v>
      </c>
      <c r="I4" s="141" t="s">
        <v>259</v>
      </c>
    </row>
    <row r="5" spans="1:9" ht="24" customHeight="1" x14ac:dyDescent="0.3">
      <c r="A5" s="142" t="s">
        <v>59</v>
      </c>
      <c r="B5" s="487">
        <v>1090</v>
      </c>
      <c r="C5" s="488">
        <v>38</v>
      </c>
      <c r="D5" s="488">
        <v>377</v>
      </c>
      <c r="E5" s="488">
        <v>255</v>
      </c>
      <c r="F5" s="488">
        <v>130</v>
      </c>
      <c r="G5" s="488">
        <v>0</v>
      </c>
      <c r="H5" s="488">
        <v>21</v>
      </c>
      <c r="I5" s="488">
        <v>269</v>
      </c>
    </row>
    <row r="6" spans="1:9" ht="24" customHeight="1" x14ac:dyDescent="0.3">
      <c r="A6" s="142" t="s">
        <v>8</v>
      </c>
      <c r="B6" s="489">
        <v>744</v>
      </c>
      <c r="C6" s="490">
        <v>19</v>
      </c>
      <c r="D6" s="490">
        <v>283</v>
      </c>
      <c r="E6" s="490">
        <v>175</v>
      </c>
      <c r="F6" s="490">
        <v>72</v>
      </c>
      <c r="G6" s="490">
        <v>1</v>
      </c>
      <c r="H6" s="490">
        <v>34</v>
      </c>
      <c r="I6" s="490">
        <v>160</v>
      </c>
    </row>
    <row r="7" spans="1:9" ht="24" customHeight="1" x14ac:dyDescent="0.3">
      <c r="A7" s="142" t="s">
        <v>60</v>
      </c>
      <c r="B7" s="489">
        <v>668</v>
      </c>
      <c r="C7" s="490">
        <v>12</v>
      </c>
      <c r="D7" s="490">
        <v>217</v>
      </c>
      <c r="E7" s="490">
        <v>168</v>
      </c>
      <c r="F7" s="490">
        <v>81</v>
      </c>
      <c r="G7" s="490">
        <v>5</v>
      </c>
      <c r="H7" s="490">
        <v>29</v>
      </c>
      <c r="I7" s="490">
        <v>156</v>
      </c>
    </row>
    <row r="8" spans="1:9" ht="24" customHeight="1" x14ac:dyDescent="0.3">
      <c r="A8" s="142" t="s">
        <v>10</v>
      </c>
      <c r="B8" s="402">
        <v>671</v>
      </c>
      <c r="C8" s="377">
        <v>17</v>
      </c>
      <c r="D8" s="377">
        <v>172</v>
      </c>
      <c r="E8" s="377">
        <v>165</v>
      </c>
      <c r="F8" s="377">
        <v>126</v>
      </c>
      <c r="G8" s="377">
        <v>0</v>
      </c>
      <c r="H8" s="377">
        <v>39</v>
      </c>
      <c r="I8" s="377">
        <v>152</v>
      </c>
    </row>
    <row r="9" spans="1:9" ht="24" customHeight="1" x14ac:dyDescent="0.3">
      <c r="A9" s="143" t="s">
        <v>11</v>
      </c>
      <c r="B9" s="403">
        <v>601</v>
      </c>
      <c r="C9" s="382">
        <v>6</v>
      </c>
      <c r="D9" s="382">
        <v>138</v>
      </c>
      <c r="E9" s="382">
        <v>141</v>
      </c>
      <c r="F9" s="382">
        <v>128</v>
      </c>
      <c r="G9" s="382">
        <v>0</v>
      </c>
      <c r="H9" s="382">
        <v>21</v>
      </c>
      <c r="I9" s="382">
        <v>167</v>
      </c>
    </row>
    <row r="10" spans="1:9" ht="24" customHeight="1" x14ac:dyDescent="0.3">
      <c r="A10" s="288" t="s">
        <v>12</v>
      </c>
      <c r="B10" s="287">
        <f>B12+B13</f>
        <v>652</v>
      </c>
      <c r="C10" s="287">
        <f t="shared" ref="C10:I10" si="0">C12+C13</f>
        <v>18</v>
      </c>
      <c r="D10" s="287">
        <f t="shared" si="0"/>
        <v>135</v>
      </c>
      <c r="E10" s="287">
        <f t="shared" si="0"/>
        <v>210</v>
      </c>
      <c r="F10" s="287">
        <f t="shared" si="0"/>
        <v>95</v>
      </c>
      <c r="G10" s="287">
        <f t="shared" si="0"/>
        <v>0</v>
      </c>
      <c r="H10" s="287">
        <f t="shared" si="0"/>
        <v>14</v>
      </c>
      <c r="I10" s="287">
        <f t="shared" si="0"/>
        <v>180</v>
      </c>
    </row>
    <row r="11" spans="1:9" x14ac:dyDescent="0.3">
      <c r="A11" s="142"/>
      <c r="B11" s="131">
        <f>B12+B13</f>
        <v>652</v>
      </c>
      <c r="C11" s="132">
        <v>18</v>
      </c>
      <c r="D11" s="132">
        <v>135</v>
      </c>
      <c r="E11" s="132">
        <v>210</v>
      </c>
      <c r="F11" s="132">
        <v>95</v>
      </c>
      <c r="G11" s="132">
        <v>0</v>
      </c>
      <c r="H11" s="132">
        <v>14</v>
      </c>
      <c r="I11" s="132">
        <v>180</v>
      </c>
    </row>
    <row r="12" spans="1:9" x14ac:dyDescent="0.3">
      <c r="A12" s="142" t="s">
        <v>106</v>
      </c>
      <c r="B12" s="144">
        <f>SUM(C12:I12)</f>
        <v>281</v>
      </c>
      <c r="C12" s="145">
        <v>10</v>
      </c>
      <c r="D12" s="145">
        <v>56</v>
      </c>
      <c r="E12" s="145">
        <v>70</v>
      </c>
      <c r="F12" s="145">
        <v>60</v>
      </c>
      <c r="G12" s="145">
        <v>0</v>
      </c>
      <c r="H12" s="145">
        <v>5</v>
      </c>
      <c r="I12" s="145">
        <v>80</v>
      </c>
    </row>
    <row r="13" spans="1:9" x14ac:dyDescent="0.3">
      <c r="A13" s="143" t="s">
        <v>107</v>
      </c>
      <c r="B13" s="278">
        <v>371</v>
      </c>
      <c r="C13" s="279">
        <v>8</v>
      </c>
      <c r="D13" s="279">
        <v>79</v>
      </c>
      <c r="E13" s="279">
        <v>140</v>
      </c>
      <c r="F13" s="279">
        <v>35</v>
      </c>
      <c r="G13" s="279"/>
      <c r="H13" s="279">
        <v>9</v>
      </c>
      <c r="I13" s="279">
        <v>100</v>
      </c>
    </row>
    <row r="14" spans="1:9" x14ac:dyDescent="0.3">
      <c r="A14" s="39" t="s">
        <v>244</v>
      </c>
      <c r="B14" s="4"/>
      <c r="C14" s="4"/>
      <c r="D14" s="4"/>
      <c r="E14" s="4"/>
      <c r="F14" s="4"/>
      <c r="G14" s="4"/>
      <c r="H14" s="4"/>
      <c r="I14" s="4"/>
    </row>
  </sheetData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B1" sqref="B1"/>
    </sheetView>
  </sheetViews>
  <sheetFormatPr defaultRowHeight="16.5" x14ac:dyDescent="0.3"/>
  <cols>
    <col min="1" max="8" width="10.625" customWidth="1"/>
    <col min="9" max="12" width="12.625" customWidth="1"/>
    <col min="13" max="23" width="11.25" customWidth="1"/>
  </cols>
  <sheetData>
    <row r="1" spans="1:23" ht="18.75" x14ac:dyDescent="0.3">
      <c r="B1" s="5" t="s">
        <v>578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38" t="s">
        <v>260</v>
      </c>
      <c r="B3" s="2"/>
      <c r="C3" s="146"/>
      <c r="D3" s="146"/>
      <c r="E3" s="38" t="s">
        <v>34</v>
      </c>
      <c r="F3" s="38" t="s">
        <v>34</v>
      </c>
      <c r="G3" s="2"/>
      <c r="H3" s="2"/>
      <c r="I3" s="38" t="s">
        <v>34</v>
      </c>
      <c r="J3" s="2"/>
      <c r="K3" s="2"/>
      <c r="L3" s="2"/>
      <c r="M3" s="2"/>
      <c r="N3" s="38" t="s">
        <v>34</v>
      </c>
      <c r="O3" s="2"/>
      <c r="P3" s="2"/>
      <c r="Q3" s="2"/>
      <c r="R3" s="2"/>
      <c r="S3" s="2"/>
      <c r="T3" s="2"/>
      <c r="U3" s="2"/>
      <c r="V3" s="2"/>
      <c r="W3" s="2"/>
    </row>
    <row r="4" spans="1:23" ht="24" customHeight="1" x14ac:dyDescent="0.3">
      <c r="A4" s="696" t="s">
        <v>23</v>
      </c>
      <c r="B4" s="699" t="s">
        <v>261</v>
      </c>
      <c r="C4" s="692"/>
      <c r="D4" s="692"/>
      <c r="E4" s="692"/>
      <c r="F4" s="692" t="s">
        <v>262</v>
      </c>
      <c r="G4" s="692"/>
      <c r="H4" s="692"/>
      <c r="I4" s="699" t="s">
        <v>263</v>
      </c>
      <c r="J4" s="692"/>
      <c r="K4" s="692"/>
      <c r="L4" s="696" t="s">
        <v>264</v>
      </c>
      <c r="M4" s="693" t="s">
        <v>265</v>
      </c>
      <c r="N4" s="694"/>
      <c r="O4" s="694"/>
      <c r="P4" s="694"/>
      <c r="Q4" s="694"/>
      <c r="R4" s="694"/>
      <c r="S4" s="694"/>
      <c r="T4" s="694"/>
      <c r="U4" s="705"/>
      <c r="V4" s="700" t="s">
        <v>266</v>
      </c>
      <c r="W4" s="702" t="s">
        <v>267</v>
      </c>
    </row>
    <row r="5" spans="1:23" ht="24" customHeight="1" x14ac:dyDescent="0.3">
      <c r="A5" s="697"/>
      <c r="B5" s="147"/>
      <c r="C5" s="699" t="s">
        <v>268</v>
      </c>
      <c r="D5" s="699" t="s">
        <v>269</v>
      </c>
      <c r="E5" s="699" t="s">
        <v>270</v>
      </c>
      <c r="F5" s="699" t="s">
        <v>271</v>
      </c>
      <c r="G5" s="699" t="s">
        <v>272</v>
      </c>
      <c r="H5" s="699" t="s">
        <v>273</v>
      </c>
      <c r="I5" s="148"/>
      <c r="J5" s="699" t="s">
        <v>274</v>
      </c>
      <c r="K5" s="699" t="s">
        <v>275</v>
      </c>
      <c r="L5" s="697"/>
      <c r="M5" s="706" t="s">
        <v>177</v>
      </c>
      <c r="N5" s="707"/>
      <c r="O5" s="708"/>
      <c r="P5" s="707" t="s">
        <v>276</v>
      </c>
      <c r="Q5" s="707"/>
      <c r="R5" s="708"/>
      <c r="S5" s="706" t="s">
        <v>277</v>
      </c>
      <c r="T5" s="707"/>
      <c r="U5" s="708"/>
      <c r="V5" s="701"/>
      <c r="W5" s="703"/>
    </row>
    <row r="6" spans="1:23" ht="24" customHeight="1" x14ac:dyDescent="0.3">
      <c r="A6" s="698"/>
      <c r="B6" s="148"/>
      <c r="C6" s="704"/>
      <c r="D6" s="704"/>
      <c r="E6" s="704"/>
      <c r="F6" s="704"/>
      <c r="G6" s="704"/>
      <c r="H6" s="704"/>
      <c r="I6" s="148"/>
      <c r="J6" s="704"/>
      <c r="K6" s="704"/>
      <c r="L6" s="697"/>
      <c r="M6" s="147"/>
      <c r="N6" s="351" t="s">
        <v>193</v>
      </c>
      <c r="O6" s="334" t="s">
        <v>194</v>
      </c>
      <c r="P6" s="147"/>
      <c r="Q6" s="351" t="s">
        <v>193</v>
      </c>
      <c r="R6" s="334" t="s">
        <v>194</v>
      </c>
      <c r="S6" s="147"/>
      <c r="T6" s="351" t="s">
        <v>193</v>
      </c>
      <c r="U6" s="334" t="s">
        <v>194</v>
      </c>
      <c r="V6" s="701"/>
      <c r="W6" s="703"/>
    </row>
    <row r="7" spans="1:23" ht="24" customHeight="1" x14ac:dyDescent="0.3">
      <c r="A7" s="118" t="s">
        <v>59</v>
      </c>
      <c r="B7" s="471">
        <v>243</v>
      </c>
      <c r="C7" s="472">
        <v>209</v>
      </c>
      <c r="D7" s="472">
        <v>2</v>
      </c>
      <c r="E7" s="472">
        <v>32</v>
      </c>
      <c r="F7" s="472">
        <v>69</v>
      </c>
      <c r="G7" s="472">
        <v>2</v>
      </c>
      <c r="H7" s="472">
        <v>2596</v>
      </c>
      <c r="I7" s="472">
        <v>907802</v>
      </c>
      <c r="J7" s="472">
        <v>324945</v>
      </c>
      <c r="K7" s="472">
        <v>582857</v>
      </c>
      <c r="L7" s="491">
        <v>9212328</v>
      </c>
      <c r="M7" s="472">
        <v>12</v>
      </c>
      <c r="N7" s="472">
        <v>0</v>
      </c>
      <c r="O7" s="472">
        <v>0</v>
      </c>
      <c r="P7" s="472">
        <v>0</v>
      </c>
      <c r="Q7" s="472">
        <v>0</v>
      </c>
      <c r="R7" s="472">
        <v>0</v>
      </c>
      <c r="S7" s="472">
        <v>12</v>
      </c>
      <c r="T7" s="472">
        <v>0</v>
      </c>
      <c r="U7" s="472">
        <v>0</v>
      </c>
      <c r="V7" s="472">
        <v>4</v>
      </c>
      <c r="W7" s="472">
        <v>76</v>
      </c>
    </row>
    <row r="8" spans="1:23" ht="24" customHeight="1" x14ac:dyDescent="0.3">
      <c r="A8" s="118" t="s">
        <v>8</v>
      </c>
      <c r="B8" s="473">
        <v>203</v>
      </c>
      <c r="C8" s="474">
        <v>155</v>
      </c>
      <c r="D8" s="474">
        <v>9</v>
      </c>
      <c r="E8" s="474">
        <v>39</v>
      </c>
      <c r="F8" s="474">
        <v>75</v>
      </c>
      <c r="G8" s="474">
        <v>5</v>
      </c>
      <c r="H8" s="474">
        <v>2459</v>
      </c>
      <c r="I8" s="474">
        <v>1471531</v>
      </c>
      <c r="J8" s="474">
        <v>474823</v>
      </c>
      <c r="K8" s="474">
        <v>996708</v>
      </c>
      <c r="L8" s="492">
        <v>16435454</v>
      </c>
      <c r="M8" s="474">
        <v>15</v>
      </c>
      <c r="N8" s="474">
        <v>9</v>
      </c>
      <c r="O8" s="474">
        <v>6</v>
      </c>
      <c r="P8" s="474">
        <v>2</v>
      </c>
      <c r="Q8" s="474">
        <v>1</v>
      </c>
      <c r="R8" s="474">
        <v>1</v>
      </c>
      <c r="S8" s="474">
        <v>13</v>
      </c>
      <c r="T8" s="474">
        <v>8</v>
      </c>
      <c r="U8" s="474">
        <v>5</v>
      </c>
      <c r="V8" s="474">
        <v>12</v>
      </c>
      <c r="W8" s="474">
        <v>174</v>
      </c>
    </row>
    <row r="9" spans="1:23" ht="24" customHeight="1" x14ac:dyDescent="0.3">
      <c r="A9" s="118" t="s">
        <v>60</v>
      </c>
      <c r="B9" s="493">
        <v>267</v>
      </c>
      <c r="C9" s="494">
        <v>210</v>
      </c>
      <c r="D9" s="494">
        <v>16</v>
      </c>
      <c r="E9" s="494">
        <v>41</v>
      </c>
      <c r="F9" s="494">
        <v>92</v>
      </c>
      <c r="G9" s="494">
        <v>2</v>
      </c>
      <c r="H9" s="494">
        <v>8199</v>
      </c>
      <c r="I9" s="494">
        <v>1659844</v>
      </c>
      <c r="J9" s="494">
        <v>672748</v>
      </c>
      <c r="K9" s="494">
        <v>987096</v>
      </c>
      <c r="L9" s="494">
        <v>10509679</v>
      </c>
      <c r="M9" s="495">
        <v>13</v>
      </c>
      <c r="N9" s="495">
        <v>13</v>
      </c>
      <c r="O9" s="495">
        <v>0</v>
      </c>
      <c r="P9" s="495">
        <v>2</v>
      </c>
      <c r="Q9" s="495">
        <v>2</v>
      </c>
      <c r="R9" s="495">
        <v>0</v>
      </c>
      <c r="S9" s="495">
        <v>11</v>
      </c>
      <c r="T9" s="495">
        <v>11</v>
      </c>
      <c r="U9" s="495">
        <v>0</v>
      </c>
      <c r="V9" s="495">
        <v>2</v>
      </c>
      <c r="W9" s="495">
        <v>54</v>
      </c>
    </row>
    <row r="10" spans="1:23" ht="24" customHeight="1" x14ac:dyDescent="0.3">
      <c r="A10" s="149" t="s">
        <v>10</v>
      </c>
      <c r="B10" s="496">
        <v>230</v>
      </c>
      <c r="C10" s="497">
        <v>192</v>
      </c>
      <c r="D10" s="497">
        <v>8</v>
      </c>
      <c r="E10" s="497">
        <v>30</v>
      </c>
      <c r="F10" s="497">
        <v>77</v>
      </c>
      <c r="G10" s="497">
        <v>2</v>
      </c>
      <c r="H10" s="497">
        <v>7733</v>
      </c>
      <c r="I10" s="497">
        <v>2750482</v>
      </c>
      <c r="J10" s="497">
        <v>1394660</v>
      </c>
      <c r="K10" s="497">
        <v>1355822</v>
      </c>
      <c r="L10" s="497">
        <v>20907062</v>
      </c>
      <c r="M10" s="498">
        <v>13</v>
      </c>
      <c r="N10" s="498">
        <v>10</v>
      </c>
      <c r="O10" s="498">
        <v>3</v>
      </c>
      <c r="P10" s="498">
        <v>0</v>
      </c>
      <c r="Q10" s="498">
        <v>0</v>
      </c>
      <c r="R10" s="498">
        <v>0</v>
      </c>
      <c r="S10" s="498">
        <v>13</v>
      </c>
      <c r="T10" s="498">
        <v>10</v>
      </c>
      <c r="U10" s="498">
        <v>3</v>
      </c>
      <c r="V10" s="498">
        <v>4</v>
      </c>
      <c r="W10" s="498">
        <v>10</v>
      </c>
    </row>
    <row r="11" spans="1:23" ht="24" customHeight="1" x14ac:dyDescent="0.3">
      <c r="A11" s="149" t="s">
        <v>11</v>
      </c>
      <c r="B11" s="499">
        <v>369</v>
      </c>
      <c r="C11" s="500">
        <v>318</v>
      </c>
      <c r="D11" s="500">
        <v>9</v>
      </c>
      <c r="E11" s="500">
        <v>42</v>
      </c>
      <c r="F11" s="500">
        <v>128</v>
      </c>
      <c r="G11" s="500">
        <v>7</v>
      </c>
      <c r="H11" s="500">
        <v>5402</v>
      </c>
      <c r="I11" s="500">
        <v>1422687</v>
      </c>
      <c r="J11" s="500">
        <v>493158</v>
      </c>
      <c r="K11" s="500">
        <v>929529</v>
      </c>
      <c r="L11" s="500">
        <v>16301959</v>
      </c>
      <c r="M11" s="501">
        <v>20</v>
      </c>
      <c r="N11" s="501">
        <v>14</v>
      </c>
      <c r="O11" s="501">
        <v>6</v>
      </c>
      <c r="P11" s="501">
        <v>2</v>
      </c>
      <c r="Q11" s="501">
        <v>1</v>
      </c>
      <c r="R11" s="501">
        <v>1</v>
      </c>
      <c r="S11" s="501">
        <v>18</v>
      </c>
      <c r="T11" s="501">
        <v>13</v>
      </c>
      <c r="U11" s="501">
        <v>5</v>
      </c>
      <c r="V11" s="501">
        <v>15</v>
      </c>
      <c r="W11" s="501">
        <v>15</v>
      </c>
    </row>
    <row r="12" spans="1:23" ht="24" customHeight="1" x14ac:dyDescent="0.3">
      <c r="A12" s="301" t="s">
        <v>12</v>
      </c>
      <c r="B12" s="273">
        <f>B14+B15</f>
        <v>299</v>
      </c>
      <c r="C12" s="273">
        <f t="shared" ref="C12:W12" si="0">C14+C15</f>
        <v>256</v>
      </c>
      <c r="D12" s="273">
        <f t="shared" si="0"/>
        <v>2</v>
      </c>
      <c r="E12" s="273">
        <f t="shared" si="0"/>
        <v>41</v>
      </c>
      <c r="F12" s="273">
        <f t="shared" si="0"/>
        <v>100</v>
      </c>
      <c r="G12" s="273">
        <f t="shared" si="0"/>
        <v>2</v>
      </c>
      <c r="H12" s="273">
        <f t="shared" si="0"/>
        <v>8980</v>
      </c>
      <c r="I12" s="273">
        <f t="shared" si="0"/>
        <v>2618879</v>
      </c>
      <c r="J12" s="273">
        <f t="shared" si="0"/>
        <v>1123078</v>
      </c>
      <c r="K12" s="273">
        <f t="shared" si="0"/>
        <v>1495801</v>
      </c>
      <c r="L12" s="289">
        <f t="shared" si="0"/>
        <v>72604609</v>
      </c>
      <c r="M12" s="273">
        <f t="shared" si="0"/>
        <v>12</v>
      </c>
      <c r="N12" s="273">
        <f t="shared" si="0"/>
        <v>9</v>
      </c>
      <c r="O12" s="273">
        <f t="shared" si="0"/>
        <v>3</v>
      </c>
      <c r="P12" s="273">
        <f t="shared" si="0"/>
        <v>0</v>
      </c>
      <c r="Q12" s="273">
        <f t="shared" si="0"/>
        <v>0</v>
      </c>
      <c r="R12" s="273">
        <f t="shared" si="0"/>
        <v>0</v>
      </c>
      <c r="S12" s="273">
        <f t="shared" si="0"/>
        <v>12</v>
      </c>
      <c r="T12" s="273">
        <f t="shared" si="0"/>
        <v>9</v>
      </c>
      <c r="U12" s="273">
        <f t="shared" si="0"/>
        <v>3</v>
      </c>
      <c r="V12" s="273">
        <f t="shared" si="0"/>
        <v>3</v>
      </c>
      <c r="W12" s="273">
        <f t="shared" si="0"/>
        <v>15</v>
      </c>
    </row>
    <row r="13" spans="1:23" x14ac:dyDescent="0.3">
      <c r="A13" s="149"/>
      <c r="B13" s="150">
        <v>299</v>
      </c>
      <c r="C13" s="151">
        <v>256</v>
      </c>
      <c r="D13" s="151">
        <v>2</v>
      </c>
      <c r="E13" s="151">
        <v>41</v>
      </c>
      <c r="F13" s="151">
        <v>100</v>
      </c>
      <c r="G13" s="151">
        <v>2</v>
      </c>
      <c r="H13" s="151">
        <v>8980</v>
      </c>
      <c r="I13" s="151">
        <v>2618879</v>
      </c>
      <c r="J13" s="151">
        <v>1123078</v>
      </c>
      <c r="K13" s="151">
        <v>1495801</v>
      </c>
      <c r="L13" s="290">
        <v>72604609</v>
      </c>
      <c r="M13" s="151">
        <v>11</v>
      </c>
      <c r="N13" s="151">
        <v>9</v>
      </c>
      <c r="O13" s="151">
        <v>3</v>
      </c>
      <c r="P13" s="151">
        <v>0</v>
      </c>
      <c r="Q13" s="151">
        <v>0</v>
      </c>
      <c r="R13" s="151">
        <v>0</v>
      </c>
      <c r="S13" s="151">
        <v>12</v>
      </c>
      <c r="T13" s="151">
        <v>9</v>
      </c>
      <c r="U13" s="151">
        <v>3</v>
      </c>
      <c r="V13" s="151">
        <v>3</v>
      </c>
      <c r="W13" s="151">
        <v>15</v>
      </c>
    </row>
    <row r="14" spans="1:23" x14ac:dyDescent="0.3">
      <c r="A14" s="152" t="s">
        <v>89</v>
      </c>
      <c r="B14" s="153">
        <f>SUM(C14:E14)</f>
        <v>201</v>
      </c>
      <c r="C14" s="154">
        <v>178</v>
      </c>
      <c r="D14" s="154">
        <v>0</v>
      </c>
      <c r="E14" s="154">
        <v>23</v>
      </c>
      <c r="F14" s="154">
        <v>63</v>
      </c>
      <c r="G14" s="154">
        <v>2</v>
      </c>
      <c r="H14" s="154">
        <v>7594</v>
      </c>
      <c r="I14" s="154">
        <f>J14+K14</f>
        <v>2502276</v>
      </c>
      <c r="J14" s="154">
        <v>1072539</v>
      </c>
      <c r="K14" s="154">
        <v>1429737</v>
      </c>
      <c r="L14" s="291">
        <v>47142738</v>
      </c>
      <c r="M14" s="155">
        <v>8</v>
      </c>
      <c r="N14" s="155">
        <v>7</v>
      </c>
      <c r="O14" s="155">
        <v>1</v>
      </c>
      <c r="P14" s="155">
        <v>0</v>
      </c>
      <c r="Q14" s="155">
        <v>0</v>
      </c>
      <c r="R14" s="155">
        <v>0</v>
      </c>
      <c r="S14" s="155">
        <v>8</v>
      </c>
      <c r="T14" s="155">
        <v>7</v>
      </c>
      <c r="U14" s="155">
        <v>1</v>
      </c>
      <c r="V14" s="155">
        <v>3</v>
      </c>
      <c r="W14" s="155">
        <v>13</v>
      </c>
    </row>
    <row r="15" spans="1:23" x14ac:dyDescent="0.3">
      <c r="A15" s="152" t="s">
        <v>90</v>
      </c>
      <c r="B15" s="153">
        <f>SUM(C15:E15)</f>
        <v>98</v>
      </c>
      <c r="C15" s="154">
        <v>78</v>
      </c>
      <c r="D15" s="154">
        <v>2</v>
      </c>
      <c r="E15" s="154">
        <v>18</v>
      </c>
      <c r="F15" s="154">
        <v>37</v>
      </c>
      <c r="G15" s="154">
        <v>0</v>
      </c>
      <c r="H15" s="154">
        <v>1386</v>
      </c>
      <c r="I15" s="154">
        <f>J15+K15</f>
        <v>116603</v>
      </c>
      <c r="J15" s="154">
        <v>50539</v>
      </c>
      <c r="K15" s="154">
        <v>66064</v>
      </c>
      <c r="L15" s="291">
        <v>25461871</v>
      </c>
      <c r="M15" s="155">
        <v>4</v>
      </c>
      <c r="N15" s="155">
        <v>2</v>
      </c>
      <c r="O15" s="155">
        <v>2</v>
      </c>
      <c r="P15" s="155">
        <v>0</v>
      </c>
      <c r="Q15" s="155">
        <v>0</v>
      </c>
      <c r="R15" s="155">
        <v>0</v>
      </c>
      <c r="S15" s="155">
        <v>4</v>
      </c>
      <c r="T15" s="155">
        <v>2</v>
      </c>
      <c r="U15" s="155">
        <v>2</v>
      </c>
      <c r="V15" s="155">
        <v>0</v>
      </c>
      <c r="W15" s="155">
        <v>2</v>
      </c>
    </row>
    <row r="16" spans="1:23" x14ac:dyDescent="0.3">
      <c r="A16" s="38" t="s">
        <v>278</v>
      </c>
      <c r="B16" s="2"/>
      <c r="C16" s="2"/>
      <c r="D16" s="2"/>
      <c r="E16" s="47"/>
      <c r="F16" s="2"/>
      <c r="G16" s="2"/>
      <c r="H16" s="2"/>
      <c r="I16" s="2"/>
      <c r="J16" s="2"/>
      <c r="K16" s="2"/>
      <c r="L16" s="2"/>
      <c r="M16" s="38"/>
      <c r="N16" s="38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3">
      <c r="A17" s="2" t="s">
        <v>279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</sheetData>
  <mergeCells count="19">
    <mergeCell ref="V4:V6"/>
    <mergeCell ref="W4:W6"/>
    <mergeCell ref="C5:C6"/>
    <mergeCell ref="D5:D6"/>
    <mergeCell ref="E5:E6"/>
    <mergeCell ref="F5:F6"/>
    <mergeCell ref="G5:G6"/>
    <mergeCell ref="H5:H6"/>
    <mergeCell ref="J5:J6"/>
    <mergeCell ref="K5:K6"/>
    <mergeCell ref="M4:U4"/>
    <mergeCell ref="M5:O5"/>
    <mergeCell ref="P5:R5"/>
    <mergeCell ref="S5:U5"/>
    <mergeCell ref="A4:A6"/>
    <mergeCell ref="B4:E4"/>
    <mergeCell ref="F4:H4"/>
    <mergeCell ref="I4:K4"/>
    <mergeCell ref="L4:L6"/>
  </mergeCells>
  <phoneticPr fontId="3" type="noConversion"/>
  <pageMargins left="0.7" right="0.7" top="0.75" bottom="0.75" header="0.3" footer="0.3"/>
  <ignoredErrors>
    <ignoredError sqref="B14:B1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" sqref="B1"/>
    </sheetView>
  </sheetViews>
  <sheetFormatPr defaultRowHeight="16.5" x14ac:dyDescent="0.3"/>
  <cols>
    <col min="1" max="13" width="10.625" customWidth="1"/>
  </cols>
  <sheetData>
    <row r="1" spans="1:13" ht="18.75" x14ac:dyDescent="0.3">
      <c r="B1" s="5" t="s">
        <v>557</v>
      </c>
      <c r="C1" s="2"/>
      <c r="D1" s="2"/>
      <c r="E1" s="156"/>
      <c r="F1" s="156"/>
      <c r="G1" s="2"/>
      <c r="H1" s="2"/>
      <c r="I1" s="2"/>
      <c r="J1" s="2"/>
      <c r="K1" s="38" t="s">
        <v>34</v>
      </c>
      <c r="L1" s="38" t="s">
        <v>34</v>
      </c>
      <c r="M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157" t="s">
        <v>280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4" customHeight="1" x14ac:dyDescent="0.3">
      <c r="A5" s="669" t="s">
        <v>23</v>
      </c>
      <c r="B5" s="662" t="s">
        <v>177</v>
      </c>
      <c r="C5" s="657" t="s">
        <v>281</v>
      </c>
      <c r="D5" s="661"/>
      <c r="E5" s="661"/>
      <c r="F5" s="661"/>
      <c r="G5" s="661"/>
      <c r="H5" s="661"/>
      <c r="I5" s="662"/>
      <c r="J5" s="679" t="s">
        <v>282</v>
      </c>
      <c r="K5" s="657" t="s">
        <v>269</v>
      </c>
      <c r="L5" s="662"/>
      <c r="M5" s="688" t="s">
        <v>283</v>
      </c>
    </row>
    <row r="6" spans="1:13" ht="27" x14ac:dyDescent="0.3">
      <c r="A6" s="669"/>
      <c r="B6" s="662"/>
      <c r="C6" s="340" t="s">
        <v>284</v>
      </c>
      <c r="D6" s="340" t="s">
        <v>285</v>
      </c>
      <c r="E6" s="340" t="s">
        <v>286</v>
      </c>
      <c r="F6" s="340" t="s">
        <v>287</v>
      </c>
      <c r="G6" s="344" t="s">
        <v>288</v>
      </c>
      <c r="H6" s="344" t="s">
        <v>289</v>
      </c>
      <c r="I6" s="344" t="s">
        <v>290</v>
      </c>
      <c r="J6" s="659" t="s">
        <v>34</v>
      </c>
      <c r="K6" s="340" t="s">
        <v>291</v>
      </c>
      <c r="L6" s="344" t="s">
        <v>292</v>
      </c>
      <c r="M6" s="657" t="s">
        <v>34</v>
      </c>
    </row>
    <row r="7" spans="1:13" ht="24" customHeight="1" x14ac:dyDescent="0.3">
      <c r="A7" s="67" t="s">
        <v>59</v>
      </c>
      <c r="B7" s="502">
        <v>243</v>
      </c>
      <c r="C7" s="370">
        <v>58</v>
      </c>
      <c r="D7" s="370">
        <v>35</v>
      </c>
      <c r="E7" s="370">
        <v>0</v>
      </c>
      <c r="F7" s="370">
        <v>2</v>
      </c>
      <c r="G7" s="370">
        <v>3</v>
      </c>
      <c r="H7" s="370">
        <v>110</v>
      </c>
      <c r="I7" s="370">
        <v>1</v>
      </c>
      <c r="J7" s="370">
        <v>1</v>
      </c>
      <c r="K7" s="370">
        <v>2</v>
      </c>
      <c r="L7" s="370">
        <v>0</v>
      </c>
      <c r="M7" s="370">
        <v>31</v>
      </c>
    </row>
    <row r="8" spans="1:13" ht="24" customHeight="1" x14ac:dyDescent="0.3">
      <c r="A8" s="67" t="s">
        <v>8</v>
      </c>
      <c r="B8" s="503">
        <v>203</v>
      </c>
      <c r="C8" s="374">
        <v>37</v>
      </c>
      <c r="D8" s="374">
        <v>30</v>
      </c>
      <c r="E8" s="374">
        <v>1</v>
      </c>
      <c r="F8" s="374">
        <v>0</v>
      </c>
      <c r="G8" s="374">
        <v>1</v>
      </c>
      <c r="H8" s="374">
        <v>86</v>
      </c>
      <c r="I8" s="374">
        <v>0</v>
      </c>
      <c r="J8" s="374">
        <v>2</v>
      </c>
      <c r="K8" s="374">
        <v>5</v>
      </c>
      <c r="L8" s="374">
        <v>4</v>
      </c>
      <c r="M8" s="374">
        <v>37</v>
      </c>
    </row>
    <row r="9" spans="1:13" ht="24" customHeight="1" x14ac:dyDescent="0.3">
      <c r="A9" s="67" t="s">
        <v>60</v>
      </c>
      <c r="B9" s="504">
        <v>267</v>
      </c>
      <c r="C9" s="505">
        <v>45</v>
      </c>
      <c r="D9" s="505">
        <v>24</v>
      </c>
      <c r="E9" s="505">
        <v>2</v>
      </c>
      <c r="F9" s="505">
        <v>0</v>
      </c>
      <c r="G9" s="505">
        <v>1</v>
      </c>
      <c r="H9" s="506">
        <v>136</v>
      </c>
      <c r="I9" s="506">
        <v>2</v>
      </c>
      <c r="J9" s="505">
        <v>0</v>
      </c>
      <c r="K9" s="506">
        <v>4</v>
      </c>
      <c r="L9" s="505">
        <v>12</v>
      </c>
      <c r="M9" s="505">
        <v>41</v>
      </c>
    </row>
    <row r="10" spans="1:13" ht="24" customHeight="1" x14ac:dyDescent="0.3">
      <c r="A10" s="67" t="s">
        <v>10</v>
      </c>
      <c r="B10" s="507">
        <v>230</v>
      </c>
      <c r="C10" s="508">
        <v>35</v>
      </c>
      <c r="D10" s="508">
        <v>27</v>
      </c>
      <c r="E10" s="508">
        <v>1</v>
      </c>
      <c r="F10" s="508">
        <v>1</v>
      </c>
      <c r="G10" s="508">
        <v>2</v>
      </c>
      <c r="H10" s="509">
        <v>126</v>
      </c>
      <c r="I10" s="509">
        <v>0</v>
      </c>
      <c r="J10" s="508">
        <v>4</v>
      </c>
      <c r="K10" s="509">
        <v>0</v>
      </c>
      <c r="L10" s="508">
        <v>8</v>
      </c>
      <c r="M10" s="508">
        <v>26</v>
      </c>
    </row>
    <row r="11" spans="1:13" ht="24" customHeight="1" x14ac:dyDescent="0.3">
      <c r="A11" s="160" t="s">
        <v>11</v>
      </c>
      <c r="B11" s="510">
        <v>369</v>
      </c>
      <c r="C11" s="511">
        <v>68</v>
      </c>
      <c r="D11" s="511">
        <v>40</v>
      </c>
      <c r="E11" s="511">
        <v>5</v>
      </c>
      <c r="F11" s="511">
        <v>5</v>
      </c>
      <c r="G11" s="511">
        <v>2</v>
      </c>
      <c r="H11" s="512">
        <v>199</v>
      </c>
      <c r="I11" s="512">
        <v>0</v>
      </c>
      <c r="J11" s="511">
        <v>1</v>
      </c>
      <c r="K11" s="512">
        <v>3</v>
      </c>
      <c r="L11" s="511">
        <v>6</v>
      </c>
      <c r="M11" s="511">
        <v>40</v>
      </c>
    </row>
    <row r="12" spans="1:13" ht="24" customHeight="1" x14ac:dyDescent="0.3">
      <c r="A12" s="293" t="s">
        <v>12</v>
      </c>
      <c r="B12" s="292">
        <f>B14+B15</f>
        <v>299</v>
      </c>
      <c r="C12" s="292">
        <f t="shared" ref="C12:M12" si="0">C14+C15</f>
        <v>58</v>
      </c>
      <c r="D12" s="292">
        <f t="shared" si="0"/>
        <v>26</v>
      </c>
      <c r="E12" s="292">
        <f t="shared" si="0"/>
        <v>0</v>
      </c>
      <c r="F12" s="292">
        <f t="shared" si="0"/>
        <v>2</v>
      </c>
      <c r="G12" s="292">
        <f t="shared" si="0"/>
        <v>2</v>
      </c>
      <c r="H12" s="292">
        <f t="shared" si="0"/>
        <v>168</v>
      </c>
      <c r="I12" s="292">
        <f t="shared" si="0"/>
        <v>0</v>
      </c>
      <c r="J12" s="292">
        <f t="shared" si="0"/>
        <v>0</v>
      </c>
      <c r="K12" s="292">
        <f t="shared" si="0"/>
        <v>1</v>
      </c>
      <c r="L12" s="292">
        <f t="shared" si="0"/>
        <v>1</v>
      </c>
      <c r="M12" s="292">
        <f t="shared" si="0"/>
        <v>41</v>
      </c>
    </row>
    <row r="13" spans="1:13" x14ac:dyDescent="0.3">
      <c r="A13" s="67"/>
      <c r="B13" s="158">
        <v>299</v>
      </c>
      <c r="C13" s="159">
        <v>58</v>
      </c>
      <c r="D13" s="159">
        <v>26</v>
      </c>
      <c r="E13" s="159">
        <v>0</v>
      </c>
      <c r="F13" s="159">
        <v>2</v>
      </c>
      <c r="G13" s="159">
        <v>2</v>
      </c>
      <c r="H13" s="159">
        <v>168</v>
      </c>
      <c r="I13" s="159">
        <v>0</v>
      </c>
      <c r="J13" s="159">
        <v>0</v>
      </c>
      <c r="K13" s="159">
        <v>1</v>
      </c>
      <c r="L13" s="159">
        <v>1</v>
      </c>
      <c r="M13" s="159">
        <v>41</v>
      </c>
    </row>
    <row r="14" spans="1:13" x14ac:dyDescent="0.3">
      <c r="A14" s="160" t="s">
        <v>89</v>
      </c>
      <c r="B14" s="161">
        <v>201</v>
      </c>
      <c r="C14" s="162">
        <v>45</v>
      </c>
      <c r="D14" s="162">
        <v>22</v>
      </c>
      <c r="E14" s="162">
        <v>0</v>
      </c>
      <c r="F14" s="162">
        <v>1</v>
      </c>
      <c r="G14" s="162">
        <v>0</v>
      </c>
      <c r="H14" s="163">
        <v>110</v>
      </c>
      <c r="I14" s="163">
        <v>0</v>
      </c>
      <c r="J14" s="162"/>
      <c r="K14" s="163"/>
      <c r="L14" s="162"/>
      <c r="M14" s="162">
        <v>23</v>
      </c>
    </row>
    <row r="15" spans="1:13" x14ac:dyDescent="0.3">
      <c r="A15" s="160" t="s">
        <v>293</v>
      </c>
      <c r="B15" s="161">
        <v>98</v>
      </c>
      <c r="C15" s="162">
        <v>13</v>
      </c>
      <c r="D15" s="162">
        <v>4</v>
      </c>
      <c r="E15" s="162">
        <v>0</v>
      </c>
      <c r="F15" s="162">
        <v>1</v>
      </c>
      <c r="G15" s="162">
        <v>2</v>
      </c>
      <c r="H15" s="163">
        <v>58</v>
      </c>
      <c r="I15" s="163">
        <v>0</v>
      </c>
      <c r="J15" s="162">
        <v>0</v>
      </c>
      <c r="K15" s="163">
        <v>1</v>
      </c>
      <c r="L15" s="162">
        <v>1</v>
      </c>
      <c r="M15" s="162">
        <v>18</v>
      </c>
    </row>
    <row r="16" spans="1:13" x14ac:dyDescent="0.3">
      <c r="A16" s="15" t="s">
        <v>294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</row>
  </sheetData>
  <mergeCells count="6">
    <mergeCell ref="M5:M6"/>
    <mergeCell ref="A5:A6"/>
    <mergeCell ref="B5:B6"/>
    <mergeCell ref="C5:I5"/>
    <mergeCell ref="J5:J6"/>
    <mergeCell ref="K5:L5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I1" workbookViewId="0">
      <selection activeCell="B12" sqref="B12:U14"/>
    </sheetView>
  </sheetViews>
  <sheetFormatPr defaultRowHeight="16.5" x14ac:dyDescent="0.3"/>
  <cols>
    <col min="1" max="21" width="10.625" customWidth="1"/>
  </cols>
  <sheetData>
    <row r="1" spans="1:21" ht="18.75" x14ac:dyDescent="0.3">
      <c r="B1" s="5" t="s">
        <v>558</v>
      </c>
      <c r="C1" s="1"/>
      <c r="D1" s="2"/>
      <c r="E1" s="38"/>
      <c r="F1" s="2"/>
      <c r="G1" s="2"/>
      <c r="H1" s="2"/>
      <c r="I1" s="2"/>
      <c r="J1" s="38" t="s">
        <v>34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38" t="s">
        <v>34</v>
      </c>
      <c r="B2" s="38" t="s">
        <v>34</v>
      </c>
      <c r="C2" s="2"/>
      <c r="D2" s="38" t="s">
        <v>34</v>
      </c>
      <c r="E2" s="38" t="s">
        <v>34</v>
      </c>
      <c r="F2" s="2"/>
      <c r="G2" s="2"/>
      <c r="H2" s="2"/>
      <c r="I2" s="2"/>
      <c r="J2" s="38" t="s">
        <v>34</v>
      </c>
      <c r="K2" s="2"/>
      <c r="L2" s="38" t="s">
        <v>34</v>
      </c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38" t="s">
        <v>280</v>
      </c>
      <c r="B3" s="38" t="s">
        <v>34</v>
      </c>
      <c r="C3" s="2"/>
      <c r="D3" s="38" t="s">
        <v>34</v>
      </c>
      <c r="E3" s="38" t="s">
        <v>34</v>
      </c>
      <c r="F3" s="2"/>
      <c r="G3" s="2"/>
      <c r="H3" s="2"/>
      <c r="I3" s="2"/>
      <c r="J3" s="38" t="s">
        <v>34</v>
      </c>
      <c r="K3" s="2"/>
      <c r="L3" s="38" t="s">
        <v>34</v>
      </c>
      <c r="M3" s="2"/>
      <c r="N3" s="2"/>
      <c r="O3" s="2"/>
      <c r="P3" s="2"/>
      <c r="Q3" s="2"/>
      <c r="R3" s="2"/>
      <c r="S3" s="2"/>
      <c r="T3" s="2"/>
      <c r="U3" s="2"/>
    </row>
    <row r="4" spans="1:21" ht="24" customHeight="1" x14ac:dyDescent="0.3">
      <c r="A4" s="714" t="s">
        <v>23</v>
      </c>
      <c r="B4" s="715" t="s">
        <v>177</v>
      </c>
      <c r="C4" s="717" t="s">
        <v>295</v>
      </c>
      <c r="D4" s="718"/>
      <c r="E4" s="719"/>
      <c r="F4" s="720" t="s">
        <v>296</v>
      </c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14"/>
      <c r="R4" s="715" t="s">
        <v>297</v>
      </c>
      <c r="S4" s="715" t="s">
        <v>298</v>
      </c>
      <c r="T4" s="709" t="s">
        <v>299</v>
      </c>
      <c r="U4" s="711" t="s">
        <v>300</v>
      </c>
    </row>
    <row r="5" spans="1:21" ht="24" x14ac:dyDescent="0.3">
      <c r="A5" s="714" t="s">
        <v>301</v>
      </c>
      <c r="B5" s="716"/>
      <c r="C5" s="342" t="s">
        <v>302</v>
      </c>
      <c r="D5" s="342" t="s">
        <v>303</v>
      </c>
      <c r="E5" s="342" t="s">
        <v>304</v>
      </c>
      <c r="F5" s="342" t="s">
        <v>305</v>
      </c>
      <c r="G5" s="342" t="s">
        <v>306</v>
      </c>
      <c r="H5" s="342" t="s">
        <v>307</v>
      </c>
      <c r="I5" s="342" t="s">
        <v>308</v>
      </c>
      <c r="J5" s="342" t="s">
        <v>309</v>
      </c>
      <c r="K5" s="342" t="s">
        <v>310</v>
      </c>
      <c r="L5" s="342" t="s">
        <v>311</v>
      </c>
      <c r="M5" s="165" t="s">
        <v>312</v>
      </c>
      <c r="N5" s="342" t="s">
        <v>313</v>
      </c>
      <c r="O5" s="342" t="s">
        <v>314</v>
      </c>
      <c r="P5" s="342" t="s">
        <v>315</v>
      </c>
      <c r="Q5" s="165" t="s">
        <v>316</v>
      </c>
      <c r="R5" s="710"/>
      <c r="S5" s="710"/>
      <c r="T5" s="710"/>
      <c r="U5" s="712"/>
    </row>
    <row r="6" spans="1:21" ht="24" customHeight="1" x14ac:dyDescent="0.3">
      <c r="A6" s="166" t="s">
        <v>59</v>
      </c>
      <c r="B6" s="513">
        <v>243</v>
      </c>
      <c r="C6" s="514">
        <v>16</v>
      </c>
      <c r="D6" s="514">
        <v>7</v>
      </c>
      <c r="E6" s="515">
        <v>4</v>
      </c>
      <c r="F6" s="514">
        <v>3</v>
      </c>
      <c r="G6" s="514">
        <v>2</v>
      </c>
      <c r="H6" s="514">
        <v>5</v>
      </c>
      <c r="I6" s="514">
        <v>1</v>
      </c>
      <c r="J6" s="515">
        <v>1</v>
      </c>
      <c r="K6" s="514">
        <v>2</v>
      </c>
      <c r="L6" s="514">
        <v>60</v>
      </c>
      <c r="M6" s="514">
        <v>2</v>
      </c>
      <c r="N6" s="514">
        <v>3</v>
      </c>
      <c r="O6" s="514">
        <v>18</v>
      </c>
      <c r="P6" s="514">
        <v>7</v>
      </c>
      <c r="Q6" s="514">
        <v>10</v>
      </c>
      <c r="R6" s="516">
        <v>0</v>
      </c>
      <c r="S6" s="514">
        <v>31</v>
      </c>
      <c r="T6" s="514">
        <v>8</v>
      </c>
      <c r="U6" s="514">
        <v>63</v>
      </c>
    </row>
    <row r="7" spans="1:21" ht="24" customHeight="1" x14ac:dyDescent="0.3">
      <c r="A7" s="166" t="s">
        <v>8</v>
      </c>
      <c r="B7" s="517">
        <v>203</v>
      </c>
      <c r="C7" s="518">
        <v>13</v>
      </c>
      <c r="D7" s="518">
        <v>13</v>
      </c>
      <c r="E7" s="519">
        <v>0</v>
      </c>
      <c r="F7" s="518">
        <v>2</v>
      </c>
      <c r="G7" s="518">
        <v>1</v>
      </c>
      <c r="H7" s="518">
        <v>4</v>
      </c>
      <c r="I7" s="518">
        <v>2</v>
      </c>
      <c r="J7" s="519">
        <v>1</v>
      </c>
      <c r="K7" s="518">
        <v>1</v>
      </c>
      <c r="L7" s="518">
        <v>45</v>
      </c>
      <c r="M7" s="518">
        <v>3</v>
      </c>
      <c r="N7" s="518">
        <v>3</v>
      </c>
      <c r="O7" s="518">
        <v>20</v>
      </c>
      <c r="P7" s="518">
        <v>8</v>
      </c>
      <c r="Q7" s="518">
        <v>8</v>
      </c>
      <c r="R7" s="520">
        <v>0</v>
      </c>
      <c r="S7" s="518">
        <v>29</v>
      </c>
      <c r="T7" s="518">
        <v>1</v>
      </c>
      <c r="U7" s="518">
        <v>49</v>
      </c>
    </row>
    <row r="8" spans="1:21" ht="24" customHeight="1" x14ac:dyDescent="0.3">
      <c r="A8" s="166" t="s">
        <v>60</v>
      </c>
      <c r="B8" s="402">
        <v>267</v>
      </c>
      <c r="C8" s="377">
        <v>39</v>
      </c>
      <c r="D8" s="377">
        <v>26</v>
      </c>
      <c r="E8" s="377">
        <v>2</v>
      </c>
      <c r="F8" s="377">
        <v>7</v>
      </c>
      <c r="G8" s="377">
        <v>3</v>
      </c>
      <c r="H8" s="377">
        <v>7</v>
      </c>
      <c r="I8" s="377">
        <v>1</v>
      </c>
      <c r="J8" s="377">
        <v>0</v>
      </c>
      <c r="K8" s="377">
        <v>2</v>
      </c>
      <c r="L8" s="377">
        <v>49</v>
      </c>
      <c r="M8" s="377">
        <v>2</v>
      </c>
      <c r="N8" s="377">
        <v>3</v>
      </c>
      <c r="O8" s="377">
        <v>17</v>
      </c>
      <c r="P8" s="377">
        <v>6</v>
      </c>
      <c r="Q8" s="377">
        <v>11</v>
      </c>
      <c r="R8" s="377">
        <v>1</v>
      </c>
      <c r="S8" s="377">
        <v>26</v>
      </c>
      <c r="T8" s="377">
        <v>4</v>
      </c>
      <c r="U8" s="377">
        <v>61</v>
      </c>
    </row>
    <row r="9" spans="1:21" ht="24" customHeight="1" x14ac:dyDescent="0.3">
      <c r="A9" s="166" t="s">
        <v>10</v>
      </c>
      <c r="B9" s="521">
        <f>SUM(C9:U9)</f>
        <v>230</v>
      </c>
      <c r="C9" s="522">
        <v>41</v>
      </c>
      <c r="D9" s="523">
        <v>38</v>
      </c>
      <c r="E9" s="522">
        <v>3</v>
      </c>
      <c r="F9" s="523">
        <v>0</v>
      </c>
      <c r="G9" s="522">
        <v>10</v>
      </c>
      <c r="H9" s="522">
        <v>1</v>
      </c>
      <c r="I9" s="523">
        <v>1</v>
      </c>
      <c r="J9" s="522">
        <v>1</v>
      </c>
      <c r="K9" s="522">
        <v>2</v>
      </c>
      <c r="L9" s="522">
        <v>52</v>
      </c>
      <c r="M9" s="522">
        <v>3</v>
      </c>
      <c r="N9" s="522">
        <v>1</v>
      </c>
      <c r="O9" s="522">
        <v>12</v>
      </c>
      <c r="P9" s="522">
        <v>6</v>
      </c>
      <c r="Q9" s="522">
        <v>4</v>
      </c>
      <c r="R9" s="522">
        <v>1</v>
      </c>
      <c r="S9" s="522">
        <v>21</v>
      </c>
      <c r="T9" s="522">
        <v>2</v>
      </c>
      <c r="U9" s="522">
        <v>31</v>
      </c>
    </row>
    <row r="10" spans="1:21" ht="24" customHeight="1" x14ac:dyDescent="0.3">
      <c r="A10" s="166" t="s">
        <v>11</v>
      </c>
      <c r="B10" s="524">
        <v>369</v>
      </c>
      <c r="C10" s="525">
        <v>62</v>
      </c>
      <c r="D10" s="526">
        <v>52</v>
      </c>
      <c r="E10" s="525">
        <v>0</v>
      </c>
      <c r="F10" s="526">
        <v>2</v>
      </c>
      <c r="G10" s="525">
        <v>2</v>
      </c>
      <c r="H10" s="525">
        <v>14</v>
      </c>
      <c r="I10" s="526">
        <v>2</v>
      </c>
      <c r="J10" s="525">
        <v>1</v>
      </c>
      <c r="K10" s="525">
        <v>1</v>
      </c>
      <c r="L10" s="525">
        <v>54</v>
      </c>
      <c r="M10" s="525">
        <v>5</v>
      </c>
      <c r="N10" s="525">
        <v>3</v>
      </c>
      <c r="O10" s="525">
        <v>25</v>
      </c>
      <c r="P10" s="525">
        <v>13</v>
      </c>
      <c r="Q10" s="525">
        <v>11</v>
      </c>
      <c r="R10" s="525">
        <v>0</v>
      </c>
      <c r="S10" s="525">
        <v>32</v>
      </c>
      <c r="T10" s="525">
        <v>4</v>
      </c>
      <c r="U10" s="525">
        <v>86</v>
      </c>
    </row>
    <row r="11" spans="1:21" ht="24" customHeight="1" x14ac:dyDescent="0.3">
      <c r="A11" s="313" t="s">
        <v>12</v>
      </c>
      <c r="B11" s="302">
        <f>B13+B14</f>
        <v>299</v>
      </c>
      <c r="C11" s="302">
        <f t="shared" ref="C11:U11" si="0">C13+C14</f>
        <v>36</v>
      </c>
      <c r="D11" s="302">
        <f t="shared" si="0"/>
        <v>35</v>
      </c>
      <c r="E11" s="302">
        <f t="shared" si="0"/>
        <v>0</v>
      </c>
      <c r="F11" s="302">
        <f t="shared" si="0"/>
        <v>1</v>
      </c>
      <c r="G11" s="302">
        <f t="shared" si="0"/>
        <v>5</v>
      </c>
      <c r="H11" s="302">
        <f t="shared" si="0"/>
        <v>6</v>
      </c>
      <c r="I11" s="302">
        <f t="shared" si="0"/>
        <v>0</v>
      </c>
      <c r="J11" s="302">
        <f t="shared" si="0"/>
        <v>3</v>
      </c>
      <c r="K11" s="302">
        <f t="shared" si="0"/>
        <v>6</v>
      </c>
      <c r="L11" s="302">
        <f t="shared" si="0"/>
        <v>38</v>
      </c>
      <c r="M11" s="302">
        <f t="shared" si="0"/>
        <v>7</v>
      </c>
      <c r="N11" s="302">
        <f t="shared" si="0"/>
        <v>3</v>
      </c>
      <c r="O11" s="302">
        <f t="shared" si="0"/>
        <v>28</v>
      </c>
      <c r="P11" s="302">
        <f t="shared" si="0"/>
        <v>13</v>
      </c>
      <c r="Q11" s="302">
        <f t="shared" si="0"/>
        <v>5</v>
      </c>
      <c r="R11" s="302">
        <f t="shared" si="0"/>
        <v>0</v>
      </c>
      <c r="S11" s="302">
        <f t="shared" si="0"/>
        <v>33</v>
      </c>
      <c r="T11" s="302">
        <f t="shared" si="0"/>
        <v>7</v>
      </c>
      <c r="U11" s="302">
        <f t="shared" si="0"/>
        <v>73</v>
      </c>
    </row>
    <row r="12" spans="1:21" x14ac:dyDescent="0.3">
      <c r="A12" s="171"/>
      <c r="B12" s="167">
        <v>299</v>
      </c>
      <c r="C12" s="168">
        <v>36</v>
      </c>
      <c r="D12" s="168">
        <v>35</v>
      </c>
      <c r="E12" s="168">
        <v>0</v>
      </c>
      <c r="F12" s="168">
        <v>1</v>
      </c>
      <c r="G12" s="168">
        <v>5</v>
      </c>
      <c r="H12" s="168">
        <v>6</v>
      </c>
      <c r="I12" s="168">
        <v>0</v>
      </c>
      <c r="J12" s="168">
        <v>3</v>
      </c>
      <c r="K12" s="168">
        <v>6</v>
      </c>
      <c r="L12" s="168">
        <v>38</v>
      </c>
      <c r="M12" s="168">
        <v>7</v>
      </c>
      <c r="N12" s="168">
        <v>3</v>
      </c>
      <c r="O12" s="168">
        <v>28</v>
      </c>
      <c r="P12" s="168">
        <v>13</v>
      </c>
      <c r="Q12" s="168">
        <v>5</v>
      </c>
      <c r="R12" s="168">
        <v>0</v>
      </c>
      <c r="S12" s="168">
        <v>33</v>
      </c>
      <c r="T12" s="168">
        <v>7</v>
      </c>
      <c r="U12" s="168">
        <v>73</v>
      </c>
    </row>
    <row r="13" spans="1:21" x14ac:dyDescent="0.3">
      <c r="A13" s="166" t="s">
        <v>89</v>
      </c>
      <c r="B13" s="167">
        <f>SUM(C13:U13)</f>
        <v>201</v>
      </c>
      <c r="C13" s="168">
        <v>28</v>
      </c>
      <c r="D13" s="169">
        <v>20</v>
      </c>
      <c r="E13" s="168">
        <v>0</v>
      </c>
      <c r="F13" s="169">
        <v>0</v>
      </c>
      <c r="G13" s="168">
        <v>3</v>
      </c>
      <c r="H13" s="168">
        <v>4</v>
      </c>
      <c r="I13" s="169">
        <v>0</v>
      </c>
      <c r="J13" s="168">
        <v>2</v>
      </c>
      <c r="K13" s="168">
        <v>3</v>
      </c>
      <c r="L13" s="168">
        <v>34</v>
      </c>
      <c r="M13" s="170">
        <v>5</v>
      </c>
      <c r="N13" s="170">
        <v>2</v>
      </c>
      <c r="O13" s="170">
        <v>14</v>
      </c>
      <c r="P13" s="170">
        <v>8</v>
      </c>
      <c r="Q13" s="170">
        <v>4</v>
      </c>
      <c r="R13" s="170">
        <v>0</v>
      </c>
      <c r="S13" s="170">
        <v>21</v>
      </c>
      <c r="T13" s="170">
        <v>2</v>
      </c>
      <c r="U13" s="170">
        <v>51</v>
      </c>
    </row>
    <row r="14" spans="1:21" x14ac:dyDescent="0.3">
      <c r="A14" s="172" t="s">
        <v>90</v>
      </c>
      <c r="B14" s="173">
        <f>SUM(C14:U14)</f>
        <v>98</v>
      </c>
      <c r="C14" s="174">
        <v>8</v>
      </c>
      <c r="D14" s="175">
        <v>15</v>
      </c>
      <c r="E14" s="174"/>
      <c r="F14" s="175">
        <v>1</v>
      </c>
      <c r="G14" s="174">
        <v>2</v>
      </c>
      <c r="H14" s="174">
        <v>2</v>
      </c>
      <c r="I14" s="175"/>
      <c r="J14" s="174">
        <v>1</v>
      </c>
      <c r="K14" s="174">
        <v>3</v>
      </c>
      <c r="L14" s="174">
        <v>4</v>
      </c>
      <c r="M14" s="174">
        <v>2</v>
      </c>
      <c r="N14" s="174">
        <v>1</v>
      </c>
      <c r="O14" s="174">
        <v>14</v>
      </c>
      <c r="P14" s="174">
        <v>5</v>
      </c>
      <c r="Q14" s="174">
        <v>1</v>
      </c>
      <c r="R14" s="174"/>
      <c r="S14" s="174">
        <v>12</v>
      </c>
      <c r="T14" s="174">
        <v>5</v>
      </c>
      <c r="U14" s="174">
        <v>22</v>
      </c>
    </row>
    <row r="15" spans="1:21" x14ac:dyDescent="0.3">
      <c r="A15" s="15" t="s">
        <v>317</v>
      </c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">
      <c r="A16" s="11" t="s">
        <v>318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3">
      <c r="A17" s="713" t="s">
        <v>319</v>
      </c>
      <c r="B17" s="713"/>
      <c r="C17" s="713"/>
      <c r="D17" s="713"/>
      <c r="E17" s="713"/>
      <c r="F17" s="713"/>
      <c r="G17" s="713"/>
      <c r="H17" s="7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</sheetData>
  <mergeCells count="9">
    <mergeCell ref="T4:T5"/>
    <mergeCell ref="U4:U5"/>
    <mergeCell ref="A17:H17"/>
    <mergeCell ref="A4:A5"/>
    <mergeCell ref="B4:B5"/>
    <mergeCell ref="C4:E4"/>
    <mergeCell ref="F4:Q4"/>
    <mergeCell ref="R4:R5"/>
    <mergeCell ref="S4:S5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" sqref="B1"/>
    </sheetView>
  </sheetViews>
  <sheetFormatPr defaultRowHeight="16.5" x14ac:dyDescent="0.3"/>
  <cols>
    <col min="1" max="11" width="10.625" customWidth="1"/>
  </cols>
  <sheetData>
    <row r="1" spans="1:11" ht="18.75" x14ac:dyDescent="0.3">
      <c r="B1" s="5" t="s">
        <v>559</v>
      </c>
      <c r="C1" s="1"/>
      <c r="D1" s="2"/>
      <c r="E1" s="38"/>
      <c r="F1" s="2"/>
      <c r="G1" s="2"/>
      <c r="H1" s="2"/>
      <c r="I1" s="2"/>
      <c r="J1" s="38" t="s">
        <v>34</v>
      </c>
      <c r="K1" s="2"/>
    </row>
    <row r="2" spans="1:11" ht="18.75" x14ac:dyDescent="0.3">
      <c r="A2" s="3"/>
      <c r="B2" s="38"/>
      <c r="C2" s="1"/>
      <c r="D2" s="2"/>
      <c r="E2" s="38"/>
      <c r="F2" s="2"/>
      <c r="G2" s="2"/>
      <c r="H2" s="2"/>
      <c r="I2" s="2"/>
      <c r="J2" s="38"/>
      <c r="K2" s="2"/>
    </row>
    <row r="3" spans="1:11" x14ac:dyDescent="0.3">
      <c r="A3" s="348" t="s">
        <v>320</v>
      </c>
      <c r="B3" s="348"/>
      <c r="C3" s="348"/>
      <c r="D3" s="348"/>
      <c r="E3" s="348"/>
      <c r="F3" s="348"/>
      <c r="G3" s="348"/>
      <c r="H3" s="348"/>
      <c r="I3" s="2"/>
      <c r="J3" s="2"/>
      <c r="K3" s="2"/>
    </row>
    <row r="4" spans="1:11" ht="24" customHeight="1" x14ac:dyDescent="0.3">
      <c r="A4" s="695" t="s">
        <v>23</v>
      </c>
      <c r="B4" s="692" t="s">
        <v>321</v>
      </c>
      <c r="C4" s="692"/>
      <c r="D4" s="692" t="s">
        <v>322</v>
      </c>
      <c r="E4" s="692"/>
      <c r="F4" s="692" t="s">
        <v>323</v>
      </c>
      <c r="G4" s="692"/>
      <c r="H4" s="692" t="s">
        <v>324</v>
      </c>
      <c r="I4" s="692"/>
      <c r="J4" s="692" t="s">
        <v>325</v>
      </c>
      <c r="K4" s="692"/>
    </row>
    <row r="5" spans="1:11" ht="24" customHeight="1" x14ac:dyDescent="0.3">
      <c r="A5" s="695"/>
      <c r="B5" s="335" t="s">
        <v>326</v>
      </c>
      <c r="C5" s="335" t="s">
        <v>327</v>
      </c>
      <c r="D5" s="335" t="s">
        <v>326</v>
      </c>
      <c r="E5" s="335" t="s">
        <v>327</v>
      </c>
      <c r="F5" s="335" t="s">
        <v>326</v>
      </c>
      <c r="G5" s="335" t="s">
        <v>327</v>
      </c>
      <c r="H5" s="335" t="s">
        <v>326</v>
      </c>
      <c r="I5" s="335" t="s">
        <v>327</v>
      </c>
      <c r="J5" s="335" t="s">
        <v>326</v>
      </c>
      <c r="K5" s="335" t="s">
        <v>327</v>
      </c>
    </row>
    <row r="6" spans="1:11" ht="24" customHeight="1" x14ac:dyDescent="0.3">
      <c r="A6" s="118" t="s">
        <v>59</v>
      </c>
      <c r="B6" s="471"/>
      <c r="C6" s="472"/>
      <c r="D6" s="472"/>
      <c r="E6" s="472"/>
      <c r="F6" s="472"/>
      <c r="G6" s="472"/>
      <c r="H6" s="472"/>
      <c r="I6" s="472"/>
      <c r="J6" s="472"/>
      <c r="K6" s="472"/>
    </row>
    <row r="7" spans="1:11" ht="24" customHeight="1" x14ac:dyDescent="0.3">
      <c r="A7" s="118" t="s">
        <v>8</v>
      </c>
      <c r="B7" s="473"/>
      <c r="C7" s="474"/>
      <c r="D7" s="474"/>
      <c r="E7" s="474"/>
      <c r="F7" s="474"/>
      <c r="G7" s="474"/>
      <c r="H7" s="474"/>
      <c r="I7" s="474"/>
      <c r="J7" s="474"/>
      <c r="K7" s="474"/>
    </row>
    <row r="8" spans="1:11" ht="24" customHeight="1" x14ac:dyDescent="0.3">
      <c r="A8" s="118" t="s">
        <v>60</v>
      </c>
      <c r="B8" s="473"/>
      <c r="C8" s="474"/>
      <c r="D8" s="474"/>
      <c r="E8" s="474"/>
      <c r="F8" s="474"/>
      <c r="G8" s="474"/>
      <c r="H8" s="474"/>
      <c r="I8" s="474"/>
      <c r="J8" s="474"/>
      <c r="K8" s="474"/>
    </row>
    <row r="9" spans="1:11" ht="24" customHeight="1" x14ac:dyDescent="0.3">
      <c r="A9" s="118" t="s">
        <v>10</v>
      </c>
      <c r="B9" s="473"/>
      <c r="C9" s="474"/>
      <c r="D9" s="474"/>
      <c r="E9" s="474"/>
      <c r="F9" s="474"/>
      <c r="G9" s="474"/>
      <c r="H9" s="474"/>
      <c r="I9" s="474"/>
      <c r="J9" s="474"/>
      <c r="K9" s="474"/>
    </row>
    <row r="10" spans="1:11" ht="24" customHeight="1" x14ac:dyDescent="0.3">
      <c r="A10" s="120" t="s">
        <v>11</v>
      </c>
      <c r="B10" s="475"/>
      <c r="C10" s="476"/>
      <c r="D10" s="476"/>
      <c r="E10" s="476"/>
      <c r="F10" s="476"/>
      <c r="G10" s="476"/>
      <c r="H10" s="476"/>
      <c r="I10" s="476"/>
      <c r="J10" s="476"/>
      <c r="K10" s="476"/>
    </row>
    <row r="11" spans="1:11" ht="24" customHeight="1" x14ac:dyDescent="0.3">
      <c r="A11" s="120" t="s">
        <v>12</v>
      </c>
      <c r="B11" s="176">
        <v>0.15</v>
      </c>
      <c r="C11" s="177">
        <v>530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8">
        <v>0.15</v>
      </c>
      <c r="K11" s="177">
        <v>530</v>
      </c>
    </row>
    <row r="12" spans="1:11" x14ac:dyDescent="0.3">
      <c r="A12" s="348" t="s">
        <v>328</v>
      </c>
      <c r="B12" s="348"/>
      <c r="C12" s="348"/>
      <c r="D12" s="348"/>
      <c r="E12" s="348"/>
      <c r="F12" s="348"/>
      <c r="G12" s="348"/>
      <c r="H12" s="348"/>
      <c r="I12" s="2"/>
      <c r="J12" s="2"/>
      <c r="K12" s="2"/>
    </row>
  </sheetData>
  <mergeCells count="6">
    <mergeCell ref="J4:K4"/>
    <mergeCell ref="A4:A5"/>
    <mergeCell ref="B4:C4"/>
    <mergeCell ref="D4:E4"/>
    <mergeCell ref="F4:G4"/>
    <mergeCell ref="H4:I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B1" sqref="B1"/>
    </sheetView>
  </sheetViews>
  <sheetFormatPr defaultRowHeight="16.5" x14ac:dyDescent="0.3"/>
  <sheetData>
    <row r="1" spans="1:21" ht="18.75" x14ac:dyDescent="0.3">
      <c r="B1" s="5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3">
      <c r="A4" s="658" t="s">
        <v>23</v>
      </c>
      <c r="B4" s="659" t="s">
        <v>3</v>
      </c>
      <c r="C4" s="659" t="s">
        <v>24</v>
      </c>
      <c r="D4" s="659" t="s">
        <v>25</v>
      </c>
      <c r="E4" s="660" t="s">
        <v>26</v>
      </c>
      <c r="F4" s="661"/>
      <c r="G4" s="661"/>
      <c r="H4" s="661"/>
      <c r="I4" s="661"/>
      <c r="J4" s="661"/>
      <c r="K4" s="661"/>
      <c r="L4" s="661"/>
      <c r="M4" s="661"/>
      <c r="N4" s="662"/>
      <c r="O4" s="663" t="s">
        <v>27</v>
      </c>
      <c r="P4" s="665" t="s">
        <v>28</v>
      </c>
      <c r="Q4" s="665" t="s">
        <v>29</v>
      </c>
      <c r="R4" s="665" t="s">
        <v>30</v>
      </c>
      <c r="S4" s="665" t="s">
        <v>31</v>
      </c>
      <c r="T4" s="657" t="s">
        <v>32</v>
      </c>
      <c r="U4" s="657" t="s">
        <v>33</v>
      </c>
    </row>
    <row r="5" spans="1:21" x14ac:dyDescent="0.3">
      <c r="A5" s="658"/>
      <c r="B5" s="659"/>
      <c r="C5" s="659"/>
      <c r="D5" s="659" t="s">
        <v>34</v>
      </c>
      <c r="E5" s="325"/>
      <c r="F5" s="321" t="s">
        <v>35</v>
      </c>
      <c r="G5" s="321" t="s">
        <v>36</v>
      </c>
      <c r="H5" s="321" t="s">
        <v>37</v>
      </c>
      <c r="I5" s="321" t="s">
        <v>38</v>
      </c>
      <c r="J5" s="321" t="s">
        <v>39</v>
      </c>
      <c r="K5" s="321" t="s">
        <v>40</v>
      </c>
      <c r="L5" s="321" t="s">
        <v>41</v>
      </c>
      <c r="M5" s="321" t="s">
        <v>42</v>
      </c>
      <c r="N5" s="321" t="s">
        <v>43</v>
      </c>
      <c r="O5" s="664"/>
      <c r="P5" s="666"/>
      <c r="Q5" s="666"/>
      <c r="R5" s="666"/>
      <c r="S5" s="666"/>
      <c r="T5" s="657" t="s">
        <v>34</v>
      </c>
      <c r="U5" s="657" t="s">
        <v>34</v>
      </c>
    </row>
    <row r="6" spans="1:21" ht="24" customHeight="1" x14ac:dyDescent="0.3">
      <c r="A6" s="367" t="s">
        <v>7</v>
      </c>
      <c r="B6" s="368">
        <v>535</v>
      </c>
      <c r="C6" s="369">
        <v>1</v>
      </c>
      <c r="D6" s="369">
        <v>1</v>
      </c>
      <c r="E6" s="369">
        <v>453</v>
      </c>
      <c r="F6" s="370">
        <v>0</v>
      </c>
      <c r="G6" s="370">
        <v>0</v>
      </c>
      <c r="H6" s="369">
        <v>1</v>
      </c>
      <c r="I6" s="369">
        <v>3</v>
      </c>
      <c r="J6" s="369">
        <v>19</v>
      </c>
      <c r="K6" s="369">
        <v>111</v>
      </c>
      <c r="L6" s="369">
        <v>152</v>
      </c>
      <c r="M6" s="369">
        <v>132</v>
      </c>
      <c r="N6" s="369">
        <v>35</v>
      </c>
      <c r="O6" s="370">
        <v>0</v>
      </c>
      <c r="P6" s="370">
        <v>0</v>
      </c>
      <c r="Q6" s="370">
        <v>0</v>
      </c>
      <c r="R6" s="370">
        <v>0</v>
      </c>
      <c r="S6" s="370">
        <v>0</v>
      </c>
      <c r="T6" s="369"/>
      <c r="U6" s="371">
        <v>80</v>
      </c>
    </row>
    <row r="7" spans="1:21" ht="24" customHeight="1" x14ac:dyDescent="0.3">
      <c r="A7" s="367" t="s">
        <v>8</v>
      </c>
      <c r="B7" s="372">
        <v>538</v>
      </c>
      <c r="C7" s="373">
        <v>1</v>
      </c>
      <c r="D7" s="373">
        <v>1</v>
      </c>
      <c r="E7" s="373">
        <v>536</v>
      </c>
      <c r="F7" s="374">
        <v>0</v>
      </c>
      <c r="G7" s="374">
        <v>0</v>
      </c>
      <c r="H7" s="373">
        <v>1</v>
      </c>
      <c r="I7" s="373">
        <v>3</v>
      </c>
      <c r="J7" s="373">
        <v>20</v>
      </c>
      <c r="K7" s="373">
        <v>128</v>
      </c>
      <c r="L7" s="373">
        <v>183</v>
      </c>
      <c r="M7" s="373">
        <v>158</v>
      </c>
      <c r="N7" s="373">
        <v>43</v>
      </c>
      <c r="O7" s="374">
        <v>0</v>
      </c>
      <c r="P7" s="374">
        <v>0</v>
      </c>
      <c r="Q7" s="374">
        <v>0</v>
      </c>
      <c r="R7" s="374">
        <v>0</v>
      </c>
      <c r="S7" s="374">
        <v>0</v>
      </c>
      <c r="T7" s="373"/>
      <c r="U7" s="375"/>
    </row>
    <row r="8" spans="1:21" ht="24" customHeight="1" x14ac:dyDescent="0.3">
      <c r="A8" s="364" t="s">
        <v>576</v>
      </c>
      <c r="B8" s="372">
        <v>556</v>
      </c>
      <c r="C8" s="376">
        <v>1</v>
      </c>
      <c r="D8" s="376">
        <v>1</v>
      </c>
      <c r="E8" s="376">
        <v>554</v>
      </c>
      <c r="F8" s="377">
        <v>0</v>
      </c>
      <c r="G8" s="377">
        <v>0</v>
      </c>
      <c r="H8" s="376">
        <v>1</v>
      </c>
      <c r="I8" s="376">
        <v>3</v>
      </c>
      <c r="J8" s="376">
        <v>22</v>
      </c>
      <c r="K8" s="376">
        <v>139</v>
      </c>
      <c r="L8" s="376">
        <v>182</v>
      </c>
      <c r="M8" s="376">
        <v>156</v>
      </c>
      <c r="N8" s="376">
        <v>51</v>
      </c>
      <c r="O8" s="377">
        <v>0</v>
      </c>
      <c r="P8" s="377">
        <v>0</v>
      </c>
      <c r="Q8" s="377">
        <v>0</v>
      </c>
      <c r="R8" s="377">
        <v>0</v>
      </c>
      <c r="S8" s="377">
        <v>0</v>
      </c>
      <c r="T8" s="377"/>
      <c r="U8" s="378"/>
    </row>
    <row r="9" spans="1:21" ht="24" customHeight="1" x14ac:dyDescent="0.3">
      <c r="A9" s="364" t="s">
        <v>10</v>
      </c>
      <c r="B9" s="372">
        <v>563</v>
      </c>
      <c r="C9" s="376">
        <v>1</v>
      </c>
      <c r="D9" s="376">
        <v>1</v>
      </c>
      <c r="E9" s="376">
        <v>561</v>
      </c>
      <c r="F9" s="377">
        <v>0</v>
      </c>
      <c r="G9" s="377">
        <v>0</v>
      </c>
      <c r="H9" s="376">
        <v>1</v>
      </c>
      <c r="I9" s="376">
        <v>3</v>
      </c>
      <c r="J9" s="376">
        <v>22</v>
      </c>
      <c r="K9" s="376">
        <v>143</v>
      </c>
      <c r="L9" s="376">
        <v>186</v>
      </c>
      <c r="M9" s="376">
        <v>153</v>
      </c>
      <c r="N9" s="376">
        <v>53</v>
      </c>
      <c r="O9" s="377">
        <v>0</v>
      </c>
      <c r="P9" s="377">
        <v>0</v>
      </c>
      <c r="Q9" s="377">
        <v>0</v>
      </c>
      <c r="R9" s="377">
        <v>0</v>
      </c>
      <c r="S9" s="377">
        <v>0</v>
      </c>
      <c r="T9" s="377">
        <v>0</v>
      </c>
      <c r="U9" s="379">
        <v>0</v>
      </c>
    </row>
    <row r="10" spans="1:21" ht="24" customHeight="1" x14ac:dyDescent="0.3">
      <c r="A10" s="365" t="s">
        <v>11</v>
      </c>
      <c r="B10" s="380">
        <v>583</v>
      </c>
      <c r="C10" s="381">
        <v>1</v>
      </c>
      <c r="D10" s="381">
        <v>1</v>
      </c>
      <c r="E10" s="381">
        <v>581</v>
      </c>
      <c r="F10" s="382">
        <v>0</v>
      </c>
      <c r="G10" s="382">
        <v>0</v>
      </c>
      <c r="H10" s="381">
        <v>1</v>
      </c>
      <c r="I10" s="381">
        <v>4</v>
      </c>
      <c r="J10" s="381">
        <v>24</v>
      </c>
      <c r="K10" s="381">
        <v>148</v>
      </c>
      <c r="L10" s="381">
        <v>193</v>
      </c>
      <c r="M10" s="381">
        <v>150</v>
      </c>
      <c r="N10" s="381">
        <v>61</v>
      </c>
      <c r="O10" s="382">
        <v>0</v>
      </c>
      <c r="P10" s="382">
        <v>0</v>
      </c>
      <c r="Q10" s="382">
        <v>0</v>
      </c>
      <c r="R10" s="382">
        <v>0</v>
      </c>
      <c r="S10" s="382">
        <v>0</v>
      </c>
      <c r="T10" s="382">
        <v>0</v>
      </c>
      <c r="U10" s="382">
        <v>0</v>
      </c>
    </row>
    <row r="11" spans="1:21" ht="24" customHeight="1" x14ac:dyDescent="0.3">
      <c r="A11" s="365" t="s">
        <v>12</v>
      </c>
      <c r="B11" s="366">
        <v>598</v>
      </c>
      <c r="C11" s="366">
        <v>1</v>
      </c>
      <c r="D11" s="366">
        <v>1</v>
      </c>
      <c r="E11" s="366">
        <v>596</v>
      </c>
      <c r="F11" s="310">
        <v>0</v>
      </c>
      <c r="G11" s="310">
        <v>0</v>
      </c>
      <c r="H11" s="366">
        <v>1</v>
      </c>
      <c r="I11" s="366">
        <v>4</v>
      </c>
      <c r="J11" s="366">
        <v>24</v>
      </c>
      <c r="K11" s="366">
        <v>143</v>
      </c>
      <c r="L11" s="366">
        <v>202</v>
      </c>
      <c r="M11" s="366">
        <v>159</v>
      </c>
      <c r="N11" s="366">
        <v>63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</row>
    <row r="12" spans="1:21" x14ac:dyDescent="0.3">
      <c r="A12" s="14" t="s">
        <v>21</v>
      </c>
      <c r="B12" s="11"/>
      <c r="C12" s="11"/>
      <c r="D12" s="11"/>
      <c r="E12" s="11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6"/>
      <c r="U12" s="11"/>
    </row>
    <row r="13" spans="1:21" x14ac:dyDescent="0.3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12">
    <mergeCell ref="U4:U5"/>
    <mergeCell ref="A4:A5"/>
    <mergeCell ref="B4:B5"/>
    <mergeCell ref="C4:C5"/>
    <mergeCell ref="D4:D5"/>
    <mergeCell ref="E4:N4"/>
    <mergeCell ref="O4:O5"/>
    <mergeCell ref="P4:P5"/>
    <mergeCell ref="Q4:Q5"/>
    <mergeCell ref="R4:R5"/>
    <mergeCell ref="S4:S5"/>
    <mergeCell ref="T4:T5"/>
  </mergeCells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B1" sqref="B1"/>
    </sheetView>
  </sheetViews>
  <sheetFormatPr defaultRowHeight="16.5" x14ac:dyDescent="0.3"/>
  <cols>
    <col min="1" max="28" width="10.625" customWidth="1"/>
  </cols>
  <sheetData>
    <row r="1" spans="1:30" ht="18.75" x14ac:dyDescent="0.3">
      <c r="B1" s="5" t="s">
        <v>579</v>
      </c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38" t="s">
        <v>34</v>
      </c>
      <c r="T1" s="38"/>
      <c r="U1" s="38"/>
      <c r="V1" s="2"/>
      <c r="W1" s="2"/>
      <c r="X1" s="2"/>
      <c r="Y1" s="2"/>
      <c r="Z1" s="2"/>
      <c r="AA1" s="2"/>
      <c r="AB1" s="2"/>
      <c r="AC1" s="2"/>
      <c r="AD1" s="2"/>
    </row>
    <row r="2" spans="1:30" ht="18.75" x14ac:dyDescent="0.3">
      <c r="A2" s="3"/>
      <c r="B2" s="2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38"/>
      <c r="T2" s="38"/>
      <c r="U2" s="38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3">
      <c r="A3" s="15" t="s">
        <v>329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4" customHeight="1" x14ac:dyDescent="0.3">
      <c r="A4" s="722" t="s">
        <v>330</v>
      </c>
      <c r="B4" s="722" t="s">
        <v>331</v>
      </c>
      <c r="C4" s="724" t="s">
        <v>332</v>
      </c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6"/>
      <c r="AA4" s="11"/>
      <c r="AB4" s="11"/>
      <c r="AC4" s="11"/>
      <c r="AD4" s="11"/>
    </row>
    <row r="5" spans="1:30" ht="24" customHeight="1" x14ac:dyDescent="0.3">
      <c r="A5" s="722"/>
      <c r="B5" s="722"/>
      <c r="C5" s="722" t="s">
        <v>333</v>
      </c>
      <c r="D5" s="722"/>
      <c r="E5" s="722"/>
      <c r="F5" s="722"/>
      <c r="G5" s="722"/>
      <c r="H5" s="722"/>
      <c r="I5" s="722"/>
      <c r="J5" s="722" t="s">
        <v>334</v>
      </c>
      <c r="K5" s="722"/>
      <c r="L5" s="722"/>
      <c r="M5" s="722"/>
      <c r="N5" s="722"/>
      <c r="O5" s="722"/>
      <c r="P5" s="333" t="s">
        <v>335</v>
      </c>
      <c r="Q5" s="722" t="s">
        <v>336</v>
      </c>
      <c r="R5" s="722"/>
      <c r="S5" s="722"/>
      <c r="T5" s="722"/>
      <c r="U5" s="722" t="s">
        <v>337</v>
      </c>
      <c r="V5" s="723" t="s">
        <v>338</v>
      </c>
      <c r="W5" s="722" t="s">
        <v>339</v>
      </c>
      <c r="X5" s="722" t="s">
        <v>340</v>
      </c>
      <c r="Y5" s="723" t="s">
        <v>341</v>
      </c>
      <c r="Z5" s="722" t="s">
        <v>342</v>
      </c>
      <c r="AA5" s="13"/>
      <c r="AB5" s="13"/>
      <c r="AC5" s="13"/>
      <c r="AD5" s="13"/>
    </row>
    <row r="6" spans="1:30" ht="24" customHeight="1" x14ac:dyDescent="0.3">
      <c r="A6" s="722"/>
      <c r="B6" s="722"/>
      <c r="C6" s="333" t="s">
        <v>343</v>
      </c>
      <c r="D6" s="333" t="s">
        <v>344</v>
      </c>
      <c r="E6" s="333" t="s">
        <v>345</v>
      </c>
      <c r="F6" s="333" t="s">
        <v>346</v>
      </c>
      <c r="G6" s="333" t="s">
        <v>347</v>
      </c>
      <c r="H6" s="333" t="s">
        <v>348</v>
      </c>
      <c r="I6" s="333" t="s">
        <v>349</v>
      </c>
      <c r="J6" s="333" t="s">
        <v>343</v>
      </c>
      <c r="K6" s="333" t="s">
        <v>350</v>
      </c>
      <c r="L6" s="333" t="s">
        <v>351</v>
      </c>
      <c r="M6" s="333" t="s">
        <v>352</v>
      </c>
      <c r="N6" s="333" t="s">
        <v>353</v>
      </c>
      <c r="O6" s="333" t="s">
        <v>354</v>
      </c>
      <c r="P6" s="333" t="s">
        <v>355</v>
      </c>
      <c r="Q6" s="333" t="s">
        <v>343</v>
      </c>
      <c r="R6" s="333" t="s">
        <v>356</v>
      </c>
      <c r="S6" s="333" t="s">
        <v>357</v>
      </c>
      <c r="T6" s="333" t="s">
        <v>197</v>
      </c>
      <c r="U6" s="722"/>
      <c r="V6" s="722"/>
      <c r="W6" s="722"/>
      <c r="X6" s="722"/>
      <c r="Y6" s="722"/>
      <c r="Z6" s="722"/>
      <c r="AA6" s="13"/>
      <c r="AB6" s="13"/>
      <c r="AC6" s="13"/>
      <c r="AD6" s="13"/>
    </row>
    <row r="7" spans="1:30" ht="24" customHeight="1" x14ac:dyDescent="0.3">
      <c r="A7" s="179" t="s">
        <v>7</v>
      </c>
      <c r="B7" s="532">
        <v>40</v>
      </c>
      <c r="C7" s="370">
        <v>1</v>
      </c>
      <c r="D7" s="370">
        <v>0</v>
      </c>
      <c r="E7" s="370">
        <v>0</v>
      </c>
      <c r="F7" s="370">
        <v>0</v>
      </c>
      <c r="G7" s="370">
        <v>1</v>
      </c>
      <c r="H7" s="370">
        <v>0</v>
      </c>
      <c r="I7" s="370">
        <v>0</v>
      </c>
      <c r="J7" s="370">
        <v>0</v>
      </c>
      <c r="K7" s="370">
        <v>0</v>
      </c>
      <c r="L7" s="370">
        <v>0</v>
      </c>
      <c r="M7" s="370">
        <v>0</v>
      </c>
      <c r="N7" s="370">
        <v>1</v>
      </c>
      <c r="O7" s="370">
        <v>0</v>
      </c>
      <c r="P7" s="370"/>
      <c r="Q7" s="370">
        <v>1</v>
      </c>
      <c r="R7" s="370"/>
      <c r="S7" s="370">
        <v>0</v>
      </c>
      <c r="T7" s="370">
        <v>1</v>
      </c>
      <c r="U7" s="370">
        <v>0</v>
      </c>
      <c r="V7" s="370">
        <v>1</v>
      </c>
      <c r="W7" s="370"/>
      <c r="X7" s="370"/>
      <c r="Y7" s="370">
        <v>1</v>
      </c>
      <c r="Z7" s="370">
        <v>1</v>
      </c>
      <c r="AA7" s="23"/>
      <c r="AB7" s="23"/>
      <c r="AC7" s="23"/>
      <c r="AD7" s="23"/>
    </row>
    <row r="8" spans="1:30" ht="24" customHeight="1" x14ac:dyDescent="0.3">
      <c r="A8" s="179" t="s">
        <v>8</v>
      </c>
      <c r="B8" s="533">
        <v>40</v>
      </c>
      <c r="C8" s="374">
        <v>1</v>
      </c>
      <c r="D8" s="374">
        <v>0</v>
      </c>
      <c r="E8" s="374">
        <v>0</v>
      </c>
      <c r="F8" s="374">
        <v>0</v>
      </c>
      <c r="G8" s="374">
        <v>1</v>
      </c>
      <c r="H8" s="374">
        <v>0</v>
      </c>
      <c r="I8" s="374">
        <v>0</v>
      </c>
      <c r="J8" s="374">
        <v>0</v>
      </c>
      <c r="K8" s="374">
        <v>0</v>
      </c>
      <c r="L8" s="374">
        <v>0</v>
      </c>
      <c r="M8" s="374">
        <v>1</v>
      </c>
      <c r="N8" s="374">
        <v>0</v>
      </c>
      <c r="O8" s="374">
        <v>0</v>
      </c>
      <c r="P8" s="374">
        <v>0</v>
      </c>
      <c r="Q8" s="374">
        <v>1</v>
      </c>
      <c r="R8" s="374"/>
      <c r="S8" s="374">
        <v>0</v>
      </c>
      <c r="T8" s="374">
        <v>1</v>
      </c>
      <c r="U8" s="374">
        <v>0</v>
      </c>
      <c r="V8" s="374">
        <v>1</v>
      </c>
      <c r="W8" s="374"/>
      <c r="X8" s="374"/>
      <c r="Y8" s="374">
        <v>1</v>
      </c>
      <c r="Z8" s="374">
        <v>1</v>
      </c>
      <c r="AA8" s="23"/>
      <c r="AB8" s="23"/>
      <c r="AC8" s="23"/>
      <c r="AD8" s="23"/>
    </row>
    <row r="9" spans="1:30" ht="24" customHeight="1" x14ac:dyDescent="0.3">
      <c r="A9" s="179" t="s">
        <v>9</v>
      </c>
      <c r="B9" s="533">
        <v>40</v>
      </c>
      <c r="C9" s="534">
        <v>1</v>
      </c>
      <c r="D9" s="534">
        <v>0</v>
      </c>
      <c r="E9" s="534">
        <v>0</v>
      </c>
      <c r="F9" s="534">
        <v>0</v>
      </c>
      <c r="G9" s="534">
        <v>1</v>
      </c>
      <c r="H9" s="534">
        <v>0</v>
      </c>
      <c r="I9" s="534">
        <v>0</v>
      </c>
      <c r="J9" s="534">
        <v>1</v>
      </c>
      <c r="K9" s="534">
        <v>0</v>
      </c>
      <c r="L9" s="534">
        <v>0</v>
      </c>
      <c r="M9" s="534">
        <v>1</v>
      </c>
      <c r="N9" s="534">
        <v>0</v>
      </c>
      <c r="O9" s="534">
        <v>0</v>
      </c>
      <c r="P9" s="534">
        <v>0</v>
      </c>
      <c r="Q9" s="534">
        <v>1</v>
      </c>
      <c r="R9" s="534">
        <v>0</v>
      </c>
      <c r="S9" s="534">
        <v>0</v>
      </c>
      <c r="T9" s="534">
        <v>1</v>
      </c>
      <c r="U9" s="534">
        <v>0</v>
      </c>
      <c r="V9" s="534">
        <v>1</v>
      </c>
      <c r="W9" s="534">
        <v>0</v>
      </c>
      <c r="X9" s="534">
        <v>0</v>
      </c>
      <c r="Y9" s="534">
        <v>1</v>
      </c>
      <c r="Z9" s="534">
        <v>1</v>
      </c>
      <c r="AA9" s="23"/>
      <c r="AB9" s="23"/>
      <c r="AC9" s="23"/>
      <c r="AD9" s="23"/>
    </row>
    <row r="10" spans="1:30" ht="24" customHeight="1" x14ac:dyDescent="0.3">
      <c r="A10" s="179" t="s">
        <v>10</v>
      </c>
      <c r="B10" s="535">
        <v>40</v>
      </c>
      <c r="C10" s="536">
        <v>1</v>
      </c>
      <c r="D10" s="536">
        <v>0</v>
      </c>
      <c r="E10" s="536"/>
      <c r="F10" s="536">
        <v>0</v>
      </c>
      <c r="G10" s="536">
        <v>1</v>
      </c>
      <c r="H10" s="536">
        <v>0</v>
      </c>
      <c r="I10" s="536">
        <v>0</v>
      </c>
      <c r="J10" s="434">
        <v>1</v>
      </c>
      <c r="K10" s="536">
        <v>0</v>
      </c>
      <c r="L10" s="536">
        <v>0</v>
      </c>
      <c r="M10" s="434">
        <v>1</v>
      </c>
      <c r="N10" s="434">
        <v>0</v>
      </c>
      <c r="O10" s="434">
        <v>0</v>
      </c>
      <c r="P10" s="434">
        <v>0</v>
      </c>
      <c r="Q10" s="434">
        <v>1</v>
      </c>
      <c r="R10" s="434">
        <v>0</v>
      </c>
      <c r="S10" s="434">
        <v>0</v>
      </c>
      <c r="T10" s="434">
        <v>1</v>
      </c>
      <c r="U10" s="434">
        <v>0</v>
      </c>
      <c r="V10" s="434">
        <v>1</v>
      </c>
      <c r="W10" s="434">
        <v>0</v>
      </c>
      <c r="X10" s="434">
        <v>0</v>
      </c>
      <c r="Y10" s="434">
        <v>1</v>
      </c>
      <c r="Z10" s="434">
        <v>1</v>
      </c>
      <c r="AA10" s="23"/>
      <c r="AB10" s="23"/>
      <c r="AC10" s="23"/>
      <c r="AD10" s="23"/>
    </row>
    <row r="11" spans="1:30" ht="24" customHeight="1" x14ac:dyDescent="0.3">
      <c r="A11" s="179" t="s">
        <v>11</v>
      </c>
      <c r="B11" s="537">
        <v>91</v>
      </c>
      <c r="C11" s="538">
        <v>2</v>
      </c>
      <c r="D11" s="538">
        <v>0</v>
      </c>
      <c r="E11" s="539">
        <v>2</v>
      </c>
      <c r="F11" s="538">
        <v>0</v>
      </c>
      <c r="G11" s="538">
        <v>0</v>
      </c>
      <c r="H11" s="538">
        <v>0</v>
      </c>
      <c r="I11" s="538">
        <v>0</v>
      </c>
      <c r="J11" s="540">
        <v>2</v>
      </c>
      <c r="K11" s="538">
        <v>0</v>
      </c>
      <c r="L11" s="538">
        <v>0</v>
      </c>
      <c r="M11" s="540">
        <v>1</v>
      </c>
      <c r="N11" s="540">
        <v>0</v>
      </c>
      <c r="O11" s="540">
        <v>1</v>
      </c>
      <c r="P11" s="540">
        <v>0</v>
      </c>
      <c r="Q11" s="540">
        <v>3</v>
      </c>
      <c r="R11" s="540">
        <v>0</v>
      </c>
      <c r="S11" s="540">
        <v>1</v>
      </c>
      <c r="T11" s="540">
        <v>2</v>
      </c>
      <c r="U11" s="540">
        <v>1</v>
      </c>
      <c r="V11" s="540">
        <v>3</v>
      </c>
      <c r="W11" s="540">
        <v>0</v>
      </c>
      <c r="X11" s="540">
        <v>0</v>
      </c>
      <c r="Y11" s="540">
        <v>2</v>
      </c>
      <c r="Z11" s="540">
        <v>3</v>
      </c>
      <c r="AA11" s="23"/>
      <c r="AB11" s="23"/>
      <c r="AC11" s="23"/>
      <c r="AD11" s="23"/>
    </row>
    <row r="12" spans="1:30" ht="24" customHeight="1" x14ac:dyDescent="0.3">
      <c r="A12" s="179" t="s">
        <v>12</v>
      </c>
      <c r="B12" s="541">
        <f>B14+B15</f>
        <v>57</v>
      </c>
      <c r="C12" s="542">
        <f t="shared" ref="C12:Z12" si="0">C14+C15</f>
        <v>2</v>
      </c>
      <c r="D12" s="542">
        <f t="shared" si="0"/>
        <v>0</v>
      </c>
      <c r="E12" s="542">
        <f t="shared" si="0"/>
        <v>2</v>
      </c>
      <c r="F12" s="542">
        <f t="shared" si="0"/>
        <v>0</v>
      </c>
      <c r="G12" s="542">
        <f t="shared" si="0"/>
        <v>0</v>
      </c>
      <c r="H12" s="542">
        <f t="shared" si="0"/>
        <v>0</v>
      </c>
      <c r="I12" s="542">
        <f t="shared" si="0"/>
        <v>0</v>
      </c>
      <c r="J12" s="542">
        <f t="shared" si="0"/>
        <v>1</v>
      </c>
      <c r="K12" s="542">
        <f t="shared" si="0"/>
        <v>0</v>
      </c>
      <c r="L12" s="542">
        <f t="shared" si="0"/>
        <v>0</v>
      </c>
      <c r="M12" s="542">
        <f t="shared" si="0"/>
        <v>1</v>
      </c>
      <c r="N12" s="542">
        <f t="shared" si="0"/>
        <v>0</v>
      </c>
      <c r="O12" s="542">
        <f t="shared" si="0"/>
        <v>0</v>
      </c>
      <c r="P12" s="542">
        <f t="shared" si="0"/>
        <v>0</v>
      </c>
      <c r="Q12" s="542">
        <f t="shared" si="0"/>
        <v>1</v>
      </c>
      <c r="R12" s="542">
        <f t="shared" si="0"/>
        <v>0</v>
      </c>
      <c r="S12" s="542">
        <f t="shared" si="0"/>
        <v>0</v>
      </c>
      <c r="T12" s="542">
        <f t="shared" si="0"/>
        <v>1</v>
      </c>
      <c r="U12" s="542">
        <f t="shared" si="0"/>
        <v>0</v>
      </c>
      <c r="V12" s="542">
        <f t="shared" si="0"/>
        <v>2</v>
      </c>
      <c r="W12" s="542">
        <f t="shared" si="0"/>
        <v>0</v>
      </c>
      <c r="X12" s="542">
        <f t="shared" si="0"/>
        <v>0</v>
      </c>
      <c r="Y12" s="542">
        <f t="shared" si="0"/>
        <v>1</v>
      </c>
      <c r="Z12" s="542">
        <f t="shared" si="0"/>
        <v>1</v>
      </c>
      <c r="AA12" s="23"/>
      <c r="AB12" s="23"/>
      <c r="AC12" s="23"/>
      <c r="AD12" s="23"/>
    </row>
    <row r="13" spans="1:30" x14ac:dyDescent="0.3">
      <c r="A13" s="181"/>
      <c r="B13" s="182">
        <v>57</v>
      </c>
      <c r="C13" s="183">
        <v>2</v>
      </c>
      <c r="D13" s="183">
        <v>0</v>
      </c>
      <c r="E13" s="183">
        <v>2</v>
      </c>
      <c r="F13" s="183">
        <v>0</v>
      </c>
      <c r="G13" s="183">
        <v>0</v>
      </c>
      <c r="H13" s="183">
        <v>0</v>
      </c>
      <c r="I13" s="183">
        <v>0</v>
      </c>
      <c r="J13" s="183">
        <v>1</v>
      </c>
      <c r="K13" s="183">
        <v>0</v>
      </c>
      <c r="L13" s="183">
        <v>0</v>
      </c>
      <c r="M13" s="183">
        <v>1</v>
      </c>
      <c r="N13" s="183">
        <v>0</v>
      </c>
      <c r="O13" s="183">
        <v>0</v>
      </c>
      <c r="P13" s="183">
        <v>0</v>
      </c>
      <c r="Q13" s="183">
        <v>1</v>
      </c>
      <c r="R13" s="183">
        <v>0</v>
      </c>
      <c r="S13" s="183">
        <v>0</v>
      </c>
      <c r="T13" s="183">
        <v>1</v>
      </c>
      <c r="U13" s="183">
        <v>0</v>
      </c>
      <c r="V13" s="183">
        <v>2</v>
      </c>
      <c r="W13" s="183">
        <v>0</v>
      </c>
      <c r="X13" s="183">
        <v>0</v>
      </c>
      <c r="Y13" s="183">
        <v>1</v>
      </c>
      <c r="Z13" s="183">
        <v>1</v>
      </c>
      <c r="AA13" s="23"/>
      <c r="AB13" s="23"/>
      <c r="AC13" s="23"/>
      <c r="AD13" s="23"/>
    </row>
    <row r="14" spans="1:30" x14ac:dyDescent="0.3">
      <c r="A14" s="179" t="s">
        <v>89</v>
      </c>
      <c r="B14" s="527">
        <f>SUM(C14+J14+P14+Q14+U14+V14+W14+X14+Y14+Z14+B27+F27+G27+J27+M27+N27+O27+K27+L27+P27+Q27+R36+S27+T27+U27+V27+W27+X27+Y27+Z27+AA27+AB27)</f>
        <v>44</v>
      </c>
      <c r="C14" s="186">
        <f t="shared" ref="C14" si="1">SUM(D14:I14)</f>
        <v>1</v>
      </c>
      <c r="D14" s="186">
        <v>0</v>
      </c>
      <c r="E14" s="186">
        <v>1</v>
      </c>
      <c r="F14" s="186">
        <v>0</v>
      </c>
      <c r="G14" s="186">
        <v>0</v>
      </c>
      <c r="H14" s="186">
        <v>0</v>
      </c>
      <c r="I14" s="186">
        <v>0</v>
      </c>
      <c r="J14" s="528">
        <f t="shared" ref="J14" si="2">SUM(K14:O14)</f>
        <v>1</v>
      </c>
      <c r="K14" s="186">
        <v>0</v>
      </c>
      <c r="L14" s="186">
        <v>0</v>
      </c>
      <c r="M14" s="528">
        <v>1</v>
      </c>
      <c r="N14" s="528">
        <v>0</v>
      </c>
      <c r="O14" s="528">
        <v>0</v>
      </c>
      <c r="P14" s="528">
        <v>0</v>
      </c>
      <c r="Q14" s="528">
        <f t="shared" ref="Q14" si="3">SUM(R14:T14)</f>
        <v>1</v>
      </c>
      <c r="R14" s="528">
        <v>0</v>
      </c>
      <c r="S14" s="528">
        <v>0</v>
      </c>
      <c r="T14" s="528">
        <v>1</v>
      </c>
      <c r="U14" s="528">
        <v>0</v>
      </c>
      <c r="V14" s="528">
        <v>1</v>
      </c>
      <c r="W14" s="528">
        <v>0</v>
      </c>
      <c r="X14" s="528">
        <v>0</v>
      </c>
      <c r="Y14" s="528">
        <v>1</v>
      </c>
      <c r="Z14" s="528">
        <v>1</v>
      </c>
      <c r="AA14" s="23"/>
      <c r="AB14" s="23"/>
      <c r="AC14" s="23"/>
      <c r="AD14" s="23"/>
    </row>
    <row r="15" spans="1:30" x14ac:dyDescent="0.3">
      <c r="A15" s="184" t="s">
        <v>90</v>
      </c>
      <c r="B15" s="531">
        <f>SUM(C15+J15+P15+Q15+U15+V15+W15+X15+Y15+Z15+B28+F28+G28+J28+M28+N28+O28+K28+L28+P28+Q28+R37+S28+T28+U28+V28+W28+X28+Y28+Z28+AA28+AB28)</f>
        <v>13</v>
      </c>
      <c r="C15" s="185">
        <v>1</v>
      </c>
      <c r="D15" s="185">
        <v>0</v>
      </c>
      <c r="E15" s="185">
        <v>1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66">
        <v>0</v>
      </c>
      <c r="P15" s="18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1</v>
      </c>
      <c r="W15" s="66">
        <v>0</v>
      </c>
      <c r="X15" s="66">
        <v>0</v>
      </c>
      <c r="Y15" s="66">
        <v>0</v>
      </c>
      <c r="Z15" s="66">
        <v>0</v>
      </c>
      <c r="AA15" s="12"/>
      <c r="AB15" s="12"/>
      <c r="AC15" s="12"/>
      <c r="AD15" s="12"/>
    </row>
    <row r="16" spans="1:30" x14ac:dyDescent="0.3">
      <c r="A16" s="18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2"/>
      <c r="AB16" s="12"/>
      <c r="AC16" s="12"/>
      <c r="AD16" s="12"/>
    </row>
    <row r="17" spans="1:30" ht="24" customHeight="1" x14ac:dyDescent="0.3">
      <c r="A17" s="722" t="s">
        <v>358</v>
      </c>
      <c r="B17" s="724" t="s">
        <v>359</v>
      </c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6"/>
      <c r="T17" s="722" t="s">
        <v>360</v>
      </c>
      <c r="U17" s="722"/>
      <c r="V17" s="722"/>
      <c r="W17" s="722"/>
      <c r="X17" s="722"/>
      <c r="Y17" s="722" t="s">
        <v>290</v>
      </c>
      <c r="Z17" s="722"/>
      <c r="AA17" s="722"/>
      <c r="AB17" s="722"/>
      <c r="AC17" s="12"/>
      <c r="AD17" s="12"/>
    </row>
    <row r="18" spans="1:30" ht="24" customHeight="1" x14ac:dyDescent="0.3">
      <c r="A18" s="722"/>
      <c r="B18" s="722" t="s">
        <v>361</v>
      </c>
      <c r="C18" s="722"/>
      <c r="D18" s="722"/>
      <c r="E18" s="722"/>
      <c r="F18" s="723" t="s">
        <v>362</v>
      </c>
      <c r="G18" s="722" t="s">
        <v>363</v>
      </c>
      <c r="H18" s="722"/>
      <c r="I18" s="722"/>
      <c r="J18" s="722" t="s">
        <v>364</v>
      </c>
      <c r="K18" s="723" t="s">
        <v>365</v>
      </c>
      <c r="L18" s="722" t="s">
        <v>366</v>
      </c>
      <c r="M18" s="722" t="s">
        <v>367</v>
      </c>
      <c r="N18" s="722" t="s">
        <v>368</v>
      </c>
      <c r="O18" s="723" t="s">
        <v>369</v>
      </c>
      <c r="P18" s="722" t="s">
        <v>370</v>
      </c>
      <c r="Q18" s="722" t="s">
        <v>371</v>
      </c>
      <c r="R18" s="722" t="s">
        <v>372</v>
      </c>
      <c r="S18" s="722" t="s">
        <v>373</v>
      </c>
      <c r="T18" s="722" t="s">
        <v>374</v>
      </c>
      <c r="U18" s="722" t="s">
        <v>360</v>
      </c>
      <c r="V18" s="722"/>
      <c r="W18" s="722"/>
      <c r="X18" s="722" t="s">
        <v>375</v>
      </c>
      <c r="Y18" s="722" t="s">
        <v>376</v>
      </c>
      <c r="Z18" s="722" t="s">
        <v>377</v>
      </c>
      <c r="AA18" s="722" t="s">
        <v>378</v>
      </c>
      <c r="AB18" s="723" t="s">
        <v>379</v>
      </c>
      <c r="AC18" s="12"/>
      <c r="AD18" s="12"/>
    </row>
    <row r="19" spans="1:30" ht="24" customHeight="1" x14ac:dyDescent="0.3">
      <c r="A19" s="722"/>
      <c r="B19" s="333" t="s">
        <v>343</v>
      </c>
      <c r="C19" s="333" t="s">
        <v>380</v>
      </c>
      <c r="D19" s="333" t="s">
        <v>381</v>
      </c>
      <c r="E19" s="333" t="s">
        <v>382</v>
      </c>
      <c r="F19" s="722"/>
      <c r="G19" s="333" t="s">
        <v>343</v>
      </c>
      <c r="H19" s="333" t="s">
        <v>383</v>
      </c>
      <c r="I19" s="333" t="s">
        <v>384</v>
      </c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333" t="s">
        <v>385</v>
      </c>
      <c r="V19" s="333" t="s">
        <v>386</v>
      </c>
      <c r="W19" s="333" t="s">
        <v>387</v>
      </c>
      <c r="X19" s="722"/>
      <c r="Y19" s="722"/>
      <c r="Z19" s="722"/>
      <c r="AA19" s="722"/>
      <c r="AB19" s="722"/>
      <c r="AC19" s="12"/>
      <c r="AD19" s="12"/>
    </row>
    <row r="20" spans="1:30" ht="24" customHeight="1" x14ac:dyDescent="0.3">
      <c r="A20" s="179" t="s">
        <v>7</v>
      </c>
      <c r="B20" s="502">
        <v>10</v>
      </c>
      <c r="C20" s="370">
        <v>0</v>
      </c>
      <c r="D20" s="370">
        <v>9</v>
      </c>
      <c r="E20" s="370">
        <v>1</v>
      </c>
      <c r="F20" s="370">
        <v>7</v>
      </c>
      <c r="G20" s="370">
        <v>7</v>
      </c>
      <c r="H20" s="370">
        <v>7</v>
      </c>
      <c r="I20" s="370">
        <v>0</v>
      </c>
      <c r="J20" s="370">
        <v>1</v>
      </c>
      <c r="K20" s="370">
        <v>0</v>
      </c>
      <c r="L20" s="370">
        <v>0</v>
      </c>
      <c r="M20" s="370">
        <v>1</v>
      </c>
      <c r="N20" s="370">
        <v>4</v>
      </c>
      <c r="O20" s="370">
        <v>0</v>
      </c>
      <c r="P20" s="370">
        <v>0</v>
      </c>
      <c r="Q20" s="370">
        <v>0</v>
      </c>
      <c r="R20" s="370">
        <v>0</v>
      </c>
      <c r="S20" s="370">
        <v>0</v>
      </c>
      <c r="T20" s="370">
        <v>0</v>
      </c>
      <c r="U20" s="370">
        <v>1</v>
      </c>
      <c r="V20" s="370">
        <v>0</v>
      </c>
      <c r="W20" s="370">
        <v>1</v>
      </c>
      <c r="X20" s="370">
        <v>0</v>
      </c>
      <c r="Y20" s="370">
        <v>1</v>
      </c>
      <c r="Z20" s="370">
        <v>1</v>
      </c>
      <c r="AA20" s="370">
        <v>0</v>
      </c>
      <c r="AB20" s="370">
        <v>0</v>
      </c>
      <c r="AC20" s="23"/>
      <c r="AD20" s="23"/>
    </row>
    <row r="21" spans="1:30" ht="24" customHeight="1" x14ac:dyDescent="0.3">
      <c r="A21" s="179" t="s">
        <v>8</v>
      </c>
      <c r="B21" s="503">
        <v>10</v>
      </c>
      <c r="C21" s="374">
        <v>0</v>
      </c>
      <c r="D21" s="374">
        <v>9</v>
      </c>
      <c r="E21" s="374">
        <v>1</v>
      </c>
      <c r="F21" s="374">
        <v>7</v>
      </c>
      <c r="G21" s="374">
        <v>7</v>
      </c>
      <c r="H21" s="374">
        <v>7</v>
      </c>
      <c r="I21" s="374">
        <v>0</v>
      </c>
      <c r="J21" s="374">
        <v>1</v>
      </c>
      <c r="K21" s="374">
        <v>0</v>
      </c>
      <c r="L21" s="374">
        <v>0</v>
      </c>
      <c r="M21" s="374">
        <v>1</v>
      </c>
      <c r="N21" s="374">
        <v>4</v>
      </c>
      <c r="O21" s="374">
        <v>0</v>
      </c>
      <c r="P21" s="374">
        <v>0</v>
      </c>
      <c r="Q21" s="374">
        <v>0</v>
      </c>
      <c r="R21" s="374">
        <v>0</v>
      </c>
      <c r="S21" s="374">
        <v>0</v>
      </c>
      <c r="T21" s="374">
        <v>0</v>
      </c>
      <c r="U21" s="374">
        <v>1</v>
      </c>
      <c r="V21" s="374">
        <v>0</v>
      </c>
      <c r="W21" s="374">
        <v>1</v>
      </c>
      <c r="X21" s="374">
        <v>0</v>
      </c>
      <c r="Y21" s="374">
        <v>1</v>
      </c>
      <c r="Z21" s="374">
        <v>1</v>
      </c>
      <c r="AA21" s="374">
        <v>0</v>
      </c>
      <c r="AB21" s="374">
        <v>0</v>
      </c>
      <c r="AC21" s="23"/>
      <c r="AD21" s="23"/>
    </row>
    <row r="22" spans="1:30" ht="24" customHeight="1" x14ac:dyDescent="0.3">
      <c r="A22" s="179" t="s">
        <v>9</v>
      </c>
      <c r="B22" s="408">
        <v>10</v>
      </c>
      <c r="C22" s="374">
        <v>0</v>
      </c>
      <c r="D22" s="374">
        <v>9</v>
      </c>
      <c r="E22" s="374">
        <v>1</v>
      </c>
      <c r="F22" s="374">
        <v>7</v>
      </c>
      <c r="G22" s="374">
        <v>7</v>
      </c>
      <c r="H22" s="374">
        <v>7</v>
      </c>
      <c r="I22" s="374">
        <v>0</v>
      </c>
      <c r="J22" s="374">
        <v>1</v>
      </c>
      <c r="K22" s="374">
        <v>0</v>
      </c>
      <c r="L22" s="374">
        <v>0</v>
      </c>
      <c r="M22" s="374">
        <v>1</v>
      </c>
      <c r="N22" s="374">
        <v>4</v>
      </c>
      <c r="O22" s="374">
        <v>0</v>
      </c>
      <c r="P22" s="374">
        <v>0</v>
      </c>
      <c r="Q22" s="374">
        <v>0</v>
      </c>
      <c r="R22" s="374">
        <v>0</v>
      </c>
      <c r="S22" s="374">
        <v>0</v>
      </c>
      <c r="T22" s="374">
        <v>0</v>
      </c>
      <c r="U22" s="374">
        <v>1</v>
      </c>
      <c r="V22" s="374">
        <v>0</v>
      </c>
      <c r="W22" s="374">
        <v>1</v>
      </c>
      <c r="X22" s="374">
        <v>0</v>
      </c>
      <c r="Y22" s="374">
        <v>1</v>
      </c>
      <c r="Z22" s="374">
        <v>1</v>
      </c>
      <c r="AA22" s="374">
        <v>0</v>
      </c>
      <c r="AB22" s="374">
        <v>0</v>
      </c>
      <c r="AC22" s="23"/>
      <c r="AD22" s="23"/>
    </row>
    <row r="23" spans="1:30" ht="24" customHeight="1" x14ac:dyDescent="0.3">
      <c r="A23" s="179" t="s">
        <v>10</v>
      </c>
      <c r="B23" s="543">
        <f>SUM(C23:E23)</f>
        <v>10</v>
      </c>
      <c r="C23" s="536">
        <v>0</v>
      </c>
      <c r="D23" s="536">
        <v>9</v>
      </c>
      <c r="E23" s="536">
        <v>1</v>
      </c>
      <c r="F23" s="434">
        <v>7</v>
      </c>
      <c r="G23" s="434">
        <f>SUM(H23:I23)</f>
        <v>7</v>
      </c>
      <c r="H23" s="536">
        <v>7</v>
      </c>
      <c r="I23" s="536">
        <v>0</v>
      </c>
      <c r="J23" s="536">
        <v>1</v>
      </c>
      <c r="K23" s="536">
        <v>0</v>
      </c>
      <c r="L23" s="536">
        <v>0</v>
      </c>
      <c r="M23" s="536">
        <v>1</v>
      </c>
      <c r="N23" s="434">
        <v>4</v>
      </c>
      <c r="O23" s="536">
        <v>0</v>
      </c>
      <c r="P23" s="536">
        <v>0</v>
      </c>
      <c r="Q23" s="536">
        <v>0</v>
      </c>
      <c r="R23" s="536">
        <v>0</v>
      </c>
      <c r="S23" s="536">
        <v>0</v>
      </c>
      <c r="T23" s="536">
        <v>0</v>
      </c>
      <c r="U23" s="536">
        <v>1</v>
      </c>
      <c r="V23" s="536">
        <v>0</v>
      </c>
      <c r="W23" s="536">
        <v>1</v>
      </c>
      <c r="X23" s="536">
        <v>0</v>
      </c>
      <c r="Y23" s="536">
        <v>1</v>
      </c>
      <c r="Z23" s="536">
        <v>1</v>
      </c>
      <c r="AA23" s="536">
        <v>0</v>
      </c>
      <c r="AB23" s="536">
        <v>0</v>
      </c>
      <c r="AC23" s="23"/>
      <c r="AD23" s="23"/>
    </row>
    <row r="24" spans="1:30" ht="24" customHeight="1" x14ac:dyDescent="0.3">
      <c r="A24" s="179" t="s">
        <v>11</v>
      </c>
      <c r="B24" s="546">
        <v>19</v>
      </c>
      <c r="C24" s="538">
        <v>0</v>
      </c>
      <c r="D24" s="538">
        <v>18</v>
      </c>
      <c r="E24" s="538">
        <v>1</v>
      </c>
      <c r="F24" s="540">
        <v>13</v>
      </c>
      <c r="G24" s="540">
        <v>15</v>
      </c>
      <c r="H24" s="538">
        <v>15</v>
      </c>
      <c r="I24" s="538">
        <v>0</v>
      </c>
      <c r="J24" s="538">
        <v>2</v>
      </c>
      <c r="K24" s="538">
        <v>2</v>
      </c>
      <c r="L24" s="538">
        <v>0</v>
      </c>
      <c r="M24" s="538">
        <v>2</v>
      </c>
      <c r="N24" s="540">
        <v>8</v>
      </c>
      <c r="O24" s="538">
        <v>0</v>
      </c>
      <c r="P24" s="538">
        <v>1</v>
      </c>
      <c r="Q24" s="538">
        <v>0</v>
      </c>
      <c r="R24" s="538">
        <v>0</v>
      </c>
      <c r="S24" s="538">
        <v>1</v>
      </c>
      <c r="T24" s="538">
        <v>0</v>
      </c>
      <c r="U24" s="538">
        <v>2</v>
      </c>
      <c r="V24" s="538">
        <v>0</v>
      </c>
      <c r="W24" s="538">
        <v>2</v>
      </c>
      <c r="X24" s="538">
        <v>4</v>
      </c>
      <c r="Y24" s="538">
        <v>2</v>
      </c>
      <c r="Z24" s="538">
        <v>2</v>
      </c>
      <c r="AA24" s="538">
        <v>0</v>
      </c>
      <c r="AB24" s="538">
        <v>0</v>
      </c>
      <c r="AC24" s="23"/>
      <c r="AD24" s="23"/>
    </row>
    <row r="25" spans="1:30" ht="24" customHeight="1" x14ac:dyDescent="0.3">
      <c r="A25" s="179" t="s">
        <v>12</v>
      </c>
      <c r="B25" s="547">
        <f>B27+B28</f>
        <v>13</v>
      </c>
      <c r="C25" s="548">
        <f t="shared" ref="C25:AB25" si="4">C27+C28</f>
        <v>0</v>
      </c>
      <c r="D25" s="548">
        <f t="shared" si="4"/>
        <v>12</v>
      </c>
      <c r="E25" s="548">
        <f t="shared" si="4"/>
        <v>1</v>
      </c>
      <c r="F25" s="548">
        <f t="shared" si="4"/>
        <v>10</v>
      </c>
      <c r="G25" s="548">
        <f t="shared" si="4"/>
        <v>10</v>
      </c>
      <c r="H25" s="548">
        <f t="shared" si="4"/>
        <v>10</v>
      </c>
      <c r="I25" s="548">
        <f t="shared" si="4"/>
        <v>0</v>
      </c>
      <c r="J25" s="548">
        <f t="shared" si="4"/>
        <v>1</v>
      </c>
      <c r="K25" s="548">
        <f t="shared" si="4"/>
        <v>0</v>
      </c>
      <c r="L25" s="548">
        <f t="shared" si="4"/>
        <v>1</v>
      </c>
      <c r="M25" s="548">
        <f t="shared" si="4"/>
        <v>1</v>
      </c>
      <c r="N25" s="548">
        <f t="shared" si="4"/>
        <v>6</v>
      </c>
      <c r="O25" s="548">
        <f t="shared" si="4"/>
        <v>0</v>
      </c>
      <c r="P25" s="548">
        <f t="shared" si="4"/>
        <v>0</v>
      </c>
      <c r="Q25" s="548">
        <f t="shared" si="4"/>
        <v>0</v>
      </c>
      <c r="R25" s="548">
        <f t="shared" si="4"/>
        <v>0</v>
      </c>
      <c r="S25" s="548">
        <f t="shared" si="4"/>
        <v>0</v>
      </c>
      <c r="T25" s="548">
        <f t="shared" si="4"/>
        <v>0</v>
      </c>
      <c r="U25" s="548">
        <f t="shared" si="4"/>
        <v>2</v>
      </c>
      <c r="V25" s="548">
        <f t="shared" si="4"/>
        <v>0</v>
      </c>
      <c r="W25" s="548">
        <f t="shared" si="4"/>
        <v>1</v>
      </c>
      <c r="X25" s="548">
        <f t="shared" si="4"/>
        <v>2</v>
      </c>
      <c r="Y25" s="548">
        <f t="shared" si="4"/>
        <v>1</v>
      </c>
      <c r="Z25" s="548">
        <f t="shared" si="4"/>
        <v>1</v>
      </c>
      <c r="AA25" s="548">
        <f t="shared" si="4"/>
        <v>0</v>
      </c>
      <c r="AB25" s="548">
        <f t="shared" si="4"/>
        <v>0</v>
      </c>
      <c r="AC25" s="23"/>
      <c r="AD25" s="23"/>
    </row>
    <row r="26" spans="1:30" x14ac:dyDescent="0.3">
      <c r="A26" s="181"/>
      <c r="B26" s="188">
        <v>13</v>
      </c>
      <c r="C26" s="188">
        <v>0</v>
      </c>
      <c r="D26" s="188">
        <v>12</v>
      </c>
      <c r="E26" s="188">
        <v>1</v>
      </c>
      <c r="F26" s="188">
        <v>10</v>
      </c>
      <c r="G26" s="188">
        <v>10</v>
      </c>
      <c r="H26" s="188">
        <v>10</v>
      </c>
      <c r="I26" s="188">
        <v>0</v>
      </c>
      <c r="J26" s="188">
        <v>1</v>
      </c>
      <c r="K26" s="188">
        <v>0</v>
      </c>
      <c r="L26" s="188">
        <v>1</v>
      </c>
      <c r="M26" s="188">
        <v>1</v>
      </c>
      <c r="N26" s="188">
        <v>6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2</v>
      </c>
      <c r="V26" s="188">
        <v>0</v>
      </c>
      <c r="W26" s="188">
        <v>1</v>
      </c>
      <c r="X26" s="188">
        <v>2</v>
      </c>
      <c r="Y26" s="188">
        <v>1</v>
      </c>
      <c r="Z26" s="188">
        <v>1</v>
      </c>
      <c r="AA26" s="188">
        <v>0</v>
      </c>
      <c r="AB26" s="188">
        <v>0</v>
      </c>
      <c r="AC26" s="23"/>
      <c r="AD26" s="23"/>
    </row>
    <row r="27" spans="1:30" x14ac:dyDescent="0.3">
      <c r="A27" s="179" t="s">
        <v>89</v>
      </c>
      <c r="B27" s="529">
        <f t="shared" ref="B27" si="5">SUM(C27:E27)</f>
        <v>10</v>
      </c>
      <c r="C27" s="529">
        <v>0</v>
      </c>
      <c r="D27" s="529">
        <v>9</v>
      </c>
      <c r="E27" s="529">
        <v>1</v>
      </c>
      <c r="F27" s="530">
        <v>7</v>
      </c>
      <c r="G27" s="528">
        <f t="shared" ref="G27" si="6">SUM(H27:I27)</f>
        <v>7</v>
      </c>
      <c r="H27" s="186">
        <v>7</v>
      </c>
      <c r="I27" s="186">
        <v>0</v>
      </c>
      <c r="J27" s="186">
        <v>1</v>
      </c>
      <c r="K27" s="186">
        <v>0</v>
      </c>
      <c r="L27" s="186">
        <v>1</v>
      </c>
      <c r="M27" s="186">
        <v>1</v>
      </c>
      <c r="N27" s="528">
        <v>4</v>
      </c>
      <c r="O27" s="186">
        <v>0</v>
      </c>
      <c r="P27" s="529">
        <v>0</v>
      </c>
      <c r="Q27" s="186">
        <v>0</v>
      </c>
      <c r="R27" s="186">
        <v>0</v>
      </c>
      <c r="S27" s="529">
        <v>0</v>
      </c>
      <c r="T27" s="529">
        <v>0</v>
      </c>
      <c r="U27" s="529">
        <v>2</v>
      </c>
      <c r="V27" s="186">
        <v>0</v>
      </c>
      <c r="W27" s="529">
        <v>1</v>
      </c>
      <c r="X27" s="529">
        <v>2</v>
      </c>
      <c r="Y27" s="529">
        <v>1</v>
      </c>
      <c r="Z27" s="186">
        <v>1</v>
      </c>
      <c r="AA27" s="529">
        <v>0</v>
      </c>
      <c r="AB27" s="186">
        <v>0</v>
      </c>
      <c r="AC27" s="180"/>
      <c r="AD27" s="180"/>
    </row>
    <row r="28" spans="1:30" x14ac:dyDescent="0.3">
      <c r="A28" s="184" t="s">
        <v>90</v>
      </c>
      <c r="B28" s="189">
        <v>3</v>
      </c>
      <c r="C28" s="190"/>
      <c r="D28" s="185">
        <v>3</v>
      </c>
      <c r="E28" s="185"/>
      <c r="F28" s="185">
        <v>3</v>
      </c>
      <c r="G28" s="66">
        <v>3</v>
      </c>
      <c r="H28" s="66">
        <v>3</v>
      </c>
      <c r="I28" s="66"/>
      <c r="J28" s="185"/>
      <c r="K28" s="185"/>
      <c r="L28" s="185"/>
      <c r="M28" s="185"/>
      <c r="N28" s="185">
        <v>2</v>
      </c>
      <c r="O28" s="185"/>
      <c r="P28" s="66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</row>
    <row r="29" spans="1:30" x14ac:dyDescent="0.3">
      <c r="A29" s="15" t="s">
        <v>388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x14ac:dyDescent="0.3">
      <c r="A30" s="2" t="s">
        <v>389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mergeCells count="36">
    <mergeCell ref="Y18:Y19"/>
    <mergeCell ref="Z18:Z19"/>
    <mergeCell ref="AA18:AA19"/>
    <mergeCell ref="AB18:AB19"/>
    <mergeCell ref="Q18:Q19"/>
    <mergeCell ref="R18:R19"/>
    <mergeCell ref="S18:S19"/>
    <mergeCell ref="T18:T19"/>
    <mergeCell ref="U18:W18"/>
    <mergeCell ref="X18:X19"/>
    <mergeCell ref="K18:K19"/>
    <mergeCell ref="L18:L19"/>
    <mergeCell ref="M18:M19"/>
    <mergeCell ref="N18:N19"/>
    <mergeCell ref="O18:O19"/>
    <mergeCell ref="P18:P19"/>
    <mergeCell ref="Y5:Y6"/>
    <mergeCell ref="Z5:Z6"/>
    <mergeCell ref="A17:A19"/>
    <mergeCell ref="B17:S17"/>
    <mergeCell ref="T17:X17"/>
    <mergeCell ref="Y17:AB17"/>
    <mergeCell ref="B18:E18"/>
    <mergeCell ref="F18:F19"/>
    <mergeCell ref="G18:I18"/>
    <mergeCell ref="J18:J19"/>
    <mergeCell ref="A4:A6"/>
    <mergeCell ref="B4:B6"/>
    <mergeCell ref="C4:Z4"/>
    <mergeCell ref="C5:I5"/>
    <mergeCell ref="J5:O5"/>
    <mergeCell ref="Q5:T5"/>
    <mergeCell ref="U5:U6"/>
    <mergeCell ref="V5:V6"/>
    <mergeCell ref="W5:W6"/>
    <mergeCell ref="X5:X6"/>
  </mergeCells>
  <phoneticPr fontId="3" type="noConversion"/>
  <pageMargins left="0.7" right="0.7" top="0.75" bottom="0.75" header="0.3" footer="0.3"/>
  <ignoredErrors>
    <ignoredError sqref="B23 B27 G27 G23 J14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B1" workbookViewId="0">
      <selection activeCell="B1" sqref="B1"/>
    </sheetView>
  </sheetViews>
  <sheetFormatPr defaultRowHeight="16.5" x14ac:dyDescent="0.3"/>
  <cols>
    <col min="1" max="15" width="10.625" customWidth="1"/>
  </cols>
  <sheetData>
    <row r="1" spans="1:15" ht="18.75" x14ac:dyDescent="0.3">
      <c r="B1" s="1" t="s">
        <v>560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3">
      <c r="A3" s="11" t="s">
        <v>390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" customHeight="1" x14ac:dyDescent="0.3">
      <c r="A4" s="730" t="s">
        <v>23</v>
      </c>
      <c r="B4" s="733" t="s">
        <v>391</v>
      </c>
      <c r="C4" s="733" t="s">
        <v>392</v>
      </c>
      <c r="D4" s="736" t="s">
        <v>393</v>
      </c>
      <c r="E4" s="737"/>
      <c r="F4" s="737"/>
      <c r="G4" s="737"/>
      <c r="H4" s="737"/>
      <c r="I4" s="737"/>
      <c r="J4" s="737"/>
      <c r="K4" s="730"/>
      <c r="L4" s="738" t="s">
        <v>582</v>
      </c>
      <c r="M4" s="739"/>
      <c r="N4" s="739"/>
      <c r="O4" s="739"/>
    </row>
    <row r="5" spans="1:15" ht="24" customHeight="1" x14ac:dyDescent="0.3">
      <c r="A5" s="731"/>
      <c r="B5" s="734"/>
      <c r="C5" s="734"/>
      <c r="D5" s="346"/>
      <c r="E5" s="738" t="s">
        <v>394</v>
      </c>
      <c r="F5" s="739"/>
      <c r="G5" s="740"/>
      <c r="H5" s="733" t="s">
        <v>288</v>
      </c>
      <c r="I5" s="738" t="s">
        <v>395</v>
      </c>
      <c r="J5" s="739"/>
      <c r="K5" s="740"/>
      <c r="L5" s="733" t="s">
        <v>396</v>
      </c>
      <c r="M5" s="733" t="s">
        <v>397</v>
      </c>
      <c r="N5" s="733" t="s">
        <v>398</v>
      </c>
      <c r="O5" s="727" t="s">
        <v>270</v>
      </c>
    </row>
    <row r="6" spans="1:15" ht="24" customHeight="1" x14ac:dyDescent="0.3">
      <c r="A6" s="732"/>
      <c r="B6" s="735"/>
      <c r="C6" s="735"/>
      <c r="D6" s="347"/>
      <c r="E6" s="191" t="s">
        <v>399</v>
      </c>
      <c r="F6" s="191" t="s">
        <v>400</v>
      </c>
      <c r="G6" s="191" t="s">
        <v>290</v>
      </c>
      <c r="H6" s="735"/>
      <c r="I6" s="191" t="s">
        <v>401</v>
      </c>
      <c r="J6" s="192" t="s">
        <v>402</v>
      </c>
      <c r="K6" s="191" t="s">
        <v>290</v>
      </c>
      <c r="L6" s="735"/>
      <c r="M6" s="735"/>
      <c r="N6" s="735"/>
      <c r="O6" s="728"/>
    </row>
    <row r="7" spans="1:15" ht="24" customHeight="1" x14ac:dyDescent="0.3">
      <c r="A7" s="193" t="s">
        <v>59</v>
      </c>
      <c r="B7" s="549">
        <v>11134</v>
      </c>
      <c r="C7" s="550">
        <v>7706</v>
      </c>
      <c r="D7" s="550">
        <v>7854</v>
      </c>
      <c r="E7" s="551" t="s">
        <v>403</v>
      </c>
      <c r="F7" s="551" t="s">
        <v>403</v>
      </c>
      <c r="G7" s="550">
        <v>3995</v>
      </c>
      <c r="H7" s="550">
        <v>1186</v>
      </c>
      <c r="I7" s="550">
        <v>1125</v>
      </c>
      <c r="J7" s="550">
        <v>155</v>
      </c>
      <c r="K7" s="550">
        <v>1393</v>
      </c>
      <c r="L7" s="550">
        <v>194</v>
      </c>
      <c r="M7" s="550">
        <v>3172</v>
      </c>
      <c r="N7" s="550">
        <v>4482</v>
      </c>
      <c r="O7" s="550">
        <v>6</v>
      </c>
    </row>
    <row r="8" spans="1:15" ht="24" customHeight="1" x14ac:dyDescent="0.3">
      <c r="A8" s="193" t="s">
        <v>8</v>
      </c>
      <c r="B8" s="552">
        <v>11165</v>
      </c>
      <c r="C8" s="553">
        <v>7569</v>
      </c>
      <c r="D8" s="553">
        <v>7714</v>
      </c>
      <c r="E8" s="554" t="s">
        <v>403</v>
      </c>
      <c r="F8" s="554" t="s">
        <v>403</v>
      </c>
      <c r="G8" s="553">
        <v>4025</v>
      </c>
      <c r="H8" s="553">
        <v>1220</v>
      </c>
      <c r="I8" s="553">
        <v>1104</v>
      </c>
      <c r="J8" s="553">
        <v>169</v>
      </c>
      <c r="K8" s="553">
        <v>1196</v>
      </c>
      <c r="L8" s="553">
        <v>151</v>
      </c>
      <c r="M8" s="553">
        <v>3101</v>
      </c>
      <c r="N8" s="553">
        <v>4455</v>
      </c>
      <c r="O8" s="553">
        <v>7</v>
      </c>
    </row>
    <row r="9" spans="1:15" ht="24" customHeight="1" x14ac:dyDescent="0.3">
      <c r="A9" s="193" t="s">
        <v>60</v>
      </c>
      <c r="B9" s="402">
        <v>11753</v>
      </c>
      <c r="C9" s="377">
        <v>8182</v>
      </c>
      <c r="D9" s="377">
        <v>8344</v>
      </c>
      <c r="E9" s="377">
        <v>0</v>
      </c>
      <c r="F9" s="377">
        <v>0</v>
      </c>
      <c r="G9" s="377">
        <v>4608</v>
      </c>
      <c r="H9" s="377">
        <v>1253</v>
      </c>
      <c r="I9" s="377">
        <v>1149</v>
      </c>
      <c r="J9" s="377">
        <v>159</v>
      </c>
      <c r="K9" s="377">
        <v>1175</v>
      </c>
      <c r="L9" s="377">
        <v>142</v>
      </c>
      <c r="M9" s="377">
        <v>2791</v>
      </c>
      <c r="N9" s="377">
        <v>5406</v>
      </c>
      <c r="O9" s="377">
        <v>5</v>
      </c>
    </row>
    <row r="10" spans="1:15" ht="24" customHeight="1" x14ac:dyDescent="0.3">
      <c r="A10" s="193" t="s">
        <v>10</v>
      </c>
      <c r="B10" s="555">
        <v>12554</v>
      </c>
      <c r="C10" s="556">
        <v>8593</v>
      </c>
      <c r="D10" s="536">
        <f>SUM(E10:K10)</f>
        <v>8750</v>
      </c>
      <c r="E10" s="557">
        <v>0</v>
      </c>
      <c r="F10" s="557">
        <v>0</v>
      </c>
      <c r="G10" s="536">
        <v>5419</v>
      </c>
      <c r="H10" s="558">
        <v>1291</v>
      </c>
      <c r="I10" s="558">
        <v>1055</v>
      </c>
      <c r="J10" s="558">
        <v>70</v>
      </c>
      <c r="K10" s="559">
        <v>915</v>
      </c>
      <c r="L10" s="558">
        <v>143</v>
      </c>
      <c r="M10" s="560">
        <v>2920</v>
      </c>
      <c r="N10" s="561">
        <v>5672</v>
      </c>
      <c r="O10" s="536">
        <v>15</v>
      </c>
    </row>
    <row r="11" spans="1:15" ht="24" customHeight="1" x14ac:dyDescent="0.3">
      <c r="A11" s="193" t="s">
        <v>11</v>
      </c>
      <c r="B11" s="555">
        <v>19380</v>
      </c>
      <c r="C11" s="556">
        <v>13095</v>
      </c>
      <c r="D11" s="536">
        <v>13057</v>
      </c>
      <c r="E11" s="557">
        <v>875</v>
      </c>
      <c r="F11" s="557">
        <v>568</v>
      </c>
      <c r="G11" s="536">
        <v>6621</v>
      </c>
      <c r="H11" s="558">
        <v>1761</v>
      </c>
      <c r="I11" s="558">
        <v>1684</v>
      </c>
      <c r="J11" s="558">
        <v>150</v>
      </c>
      <c r="K11" s="559">
        <v>1398</v>
      </c>
      <c r="L11" s="558">
        <v>166</v>
      </c>
      <c r="M11" s="560">
        <v>3416</v>
      </c>
      <c r="N11" s="561">
        <v>9710</v>
      </c>
      <c r="O11" s="536">
        <v>20</v>
      </c>
    </row>
    <row r="12" spans="1:15" ht="24" customHeight="1" x14ac:dyDescent="0.3">
      <c r="A12" s="193" t="s">
        <v>12</v>
      </c>
      <c r="B12" s="562">
        <f>B14+B15</f>
        <v>20535</v>
      </c>
      <c r="C12" s="563">
        <f t="shared" ref="C12:O12" si="0">C14+C15</f>
        <v>13597</v>
      </c>
      <c r="D12" s="563">
        <f t="shared" si="0"/>
        <v>17789</v>
      </c>
      <c r="E12" s="563">
        <f t="shared" si="0"/>
        <v>3126</v>
      </c>
      <c r="F12" s="563">
        <f t="shared" si="0"/>
        <v>1991</v>
      </c>
      <c r="G12" s="563">
        <f t="shared" si="0"/>
        <v>8793</v>
      </c>
      <c r="H12" s="563">
        <f t="shared" si="0"/>
        <v>1803</v>
      </c>
      <c r="I12" s="563">
        <f t="shared" si="0"/>
        <v>1231</v>
      </c>
      <c r="J12" s="563">
        <f t="shared" si="0"/>
        <v>113</v>
      </c>
      <c r="K12" s="563">
        <f t="shared" si="0"/>
        <v>732</v>
      </c>
      <c r="L12" s="563">
        <f t="shared" si="0"/>
        <v>304</v>
      </c>
      <c r="M12" s="563">
        <f t="shared" si="0"/>
        <v>4961</v>
      </c>
      <c r="N12" s="563">
        <f t="shared" si="0"/>
        <v>12510</v>
      </c>
      <c r="O12" s="563">
        <f t="shared" si="0"/>
        <v>14</v>
      </c>
    </row>
    <row r="13" spans="1:15" x14ac:dyDescent="0.3">
      <c r="A13" s="201"/>
      <c r="B13" s="202">
        <f>B14+B15</f>
        <v>20535</v>
      </c>
      <c r="C13" s="202">
        <f t="shared" ref="C13:O13" si="1">C14+C15</f>
        <v>13597</v>
      </c>
      <c r="D13" s="202">
        <f t="shared" si="1"/>
        <v>17789</v>
      </c>
      <c r="E13" s="202">
        <f t="shared" si="1"/>
        <v>3126</v>
      </c>
      <c r="F13" s="202">
        <f t="shared" si="1"/>
        <v>1991</v>
      </c>
      <c r="G13" s="202">
        <f t="shared" si="1"/>
        <v>8793</v>
      </c>
      <c r="H13" s="202">
        <f t="shared" si="1"/>
        <v>1803</v>
      </c>
      <c r="I13" s="202">
        <f t="shared" si="1"/>
        <v>1231</v>
      </c>
      <c r="J13" s="202">
        <f t="shared" si="1"/>
        <v>113</v>
      </c>
      <c r="K13" s="202">
        <f t="shared" si="1"/>
        <v>732</v>
      </c>
      <c r="L13" s="202">
        <f t="shared" si="1"/>
        <v>304</v>
      </c>
      <c r="M13" s="202">
        <f t="shared" si="1"/>
        <v>4961</v>
      </c>
      <c r="N13" s="202">
        <f t="shared" si="1"/>
        <v>12510</v>
      </c>
      <c r="O13" s="202">
        <f t="shared" si="1"/>
        <v>14</v>
      </c>
    </row>
    <row r="14" spans="1:15" x14ac:dyDescent="0.3">
      <c r="A14" s="193" t="s">
        <v>89</v>
      </c>
      <c r="B14" s="203">
        <v>13665</v>
      </c>
      <c r="C14" s="195">
        <v>8785</v>
      </c>
      <c r="D14" s="180">
        <f>SUM(E14:K14)</f>
        <v>13892</v>
      </c>
      <c r="E14" s="196">
        <v>2092</v>
      </c>
      <c r="F14" s="196">
        <v>1343</v>
      </c>
      <c r="G14" s="180">
        <v>7345</v>
      </c>
      <c r="H14" s="197">
        <v>1170</v>
      </c>
      <c r="I14" s="197">
        <v>1182</v>
      </c>
      <c r="J14" s="197">
        <v>102</v>
      </c>
      <c r="K14" s="198">
        <v>658</v>
      </c>
      <c r="L14" s="197">
        <v>217</v>
      </c>
      <c r="M14" s="199">
        <v>4339</v>
      </c>
      <c r="N14" s="200">
        <v>9325</v>
      </c>
      <c r="O14" s="180">
        <v>11</v>
      </c>
    </row>
    <row r="15" spans="1:15" x14ac:dyDescent="0.3">
      <c r="A15" s="204" t="s">
        <v>90</v>
      </c>
      <c r="B15" s="205">
        <v>6870</v>
      </c>
      <c r="C15" s="185">
        <v>4812</v>
      </c>
      <c r="D15" s="185">
        <f>SUM(E15:K15)</f>
        <v>3897</v>
      </c>
      <c r="E15" s="66">
        <v>1034</v>
      </c>
      <c r="F15" s="66">
        <v>648</v>
      </c>
      <c r="G15" s="185">
        <v>1448</v>
      </c>
      <c r="H15" s="206">
        <v>633</v>
      </c>
      <c r="I15" s="206">
        <v>49</v>
      </c>
      <c r="J15" s="206">
        <v>11</v>
      </c>
      <c r="K15" s="207">
        <v>74</v>
      </c>
      <c r="L15" s="206">
        <v>87</v>
      </c>
      <c r="M15" s="208">
        <v>622</v>
      </c>
      <c r="N15" s="209">
        <v>3185</v>
      </c>
      <c r="O15" s="185">
        <v>3</v>
      </c>
    </row>
    <row r="16" spans="1:15" x14ac:dyDescent="0.3">
      <c r="A16" s="729" t="s">
        <v>404</v>
      </c>
      <c r="B16" s="729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</row>
    <row r="17" spans="1:15" x14ac:dyDescent="0.3">
      <c r="A17" s="2" t="s">
        <v>389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K18" s="195"/>
      <c r="L18" s="650"/>
      <c r="M18" s="650">
        <f>K18-L18</f>
        <v>0</v>
      </c>
    </row>
    <row r="19" spans="1:15" x14ac:dyDescent="0.3">
      <c r="K19" s="180"/>
      <c r="L19" s="650"/>
      <c r="M19" s="650">
        <f t="shared" ref="M19:M20" si="2">K19-L19</f>
        <v>0</v>
      </c>
    </row>
    <row r="20" spans="1:15" x14ac:dyDescent="0.3">
      <c r="K20" s="180"/>
      <c r="L20" s="650"/>
      <c r="M20" s="650">
        <f t="shared" si="2"/>
        <v>0</v>
      </c>
    </row>
    <row r="21" spans="1:15" x14ac:dyDescent="0.3">
      <c r="K21" s="652"/>
    </row>
  </sheetData>
  <mergeCells count="13">
    <mergeCell ref="O5:O6"/>
    <mergeCell ref="A16:B16"/>
    <mergeCell ref="A4:A6"/>
    <mergeCell ref="B4:B6"/>
    <mergeCell ref="C4:C6"/>
    <mergeCell ref="D4:K4"/>
    <mergeCell ref="E5:G5"/>
    <mergeCell ref="H5:H6"/>
    <mergeCell ref="I5:K5"/>
    <mergeCell ref="L4:O4"/>
    <mergeCell ref="L5:L6"/>
    <mergeCell ref="M5:M6"/>
    <mergeCell ref="N5:N6"/>
  </mergeCells>
  <phoneticPr fontId="3" type="noConversion"/>
  <pageMargins left="0.7" right="0.7" top="0.75" bottom="0.75" header="0.3" footer="0.3"/>
  <pageSetup paperSize="9" orientation="portrait" verticalDpi="0" r:id="rId1"/>
  <ignoredErrors>
    <ignoredError sqref="D10 D14:D1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B1" sqref="B1"/>
    </sheetView>
  </sheetViews>
  <sheetFormatPr defaultRowHeight="16.5" x14ac:dyDescent="0.3"/>
  <cols>
    <col min="1" max="17" width="10.625" customWidth="1"/>
  </cols>
  <sheetData>
    <row r="1" spans="1:17" ht="18.75" x14ac:dyDescent="0.3">
      <c r="B1" s="1" t="s">
        <v>561</v>
      </c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.75" x14ac:dyDescent="0.3">
      <c r="A2" s="11"/>
      <c r="B2" s="1"/>
      <c r="C2" s="1"/>
      <c r="D2" s="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3">
      <c r="A3" s="11" t="s">
        <v>405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4" customHeight="1" x14ac:dyDescent="0.3">
      <c r="A4" s="719" t="s">
        <v>23</v>
      </c>
      <c r="B4" s="742" t="s">
        <v>406</v>
      </c>
      <c r="C4" s="717" t="s">
        <v>407</v>
      </c>
      <c r="D4" s="721"/>
      <c r="E4" s="721"/>
      <c r="F4" s="714"/>
      <c r="G4" s="715" t="s">
        <v>408</v>
      </c>
      <c r="H4" s="743" t="s">
        <v>409</v>
      </c>
      <c r="I4" s="717" t="s">
        <v>410</v>
      </c>
      <c r="J4" s="718"/>
      <c r="K4" s="718"/>
      <c r="L4" s="718"/>
      <c r="M4" s="718"/>
      <c r="N4" s="718"/>
      <c r="O4" s="718"/>
      <c r="P4" s="718"/>
      <c r="Q4" s="718"/>
    </row>
    <row r="5" spans="1:17" ht="24" customHeight="1" x14ac:dyDescent="0.3">
      <c r="A5" s="741"/>
      <c r="B5" s="742"/>
      <c r="C5" s="343"/>
      <c r="D5" s="342" t="s">
        <v>411</v>
      </c>
      <c r="E5" s="165" t="s">
        <v>412</v>
      </c>
      <c r="F5" s="342" t="s">
        <v>290</v>
      </c>
      <c r="G5" s="716"/>
      <c r="H5" s="743"/>
      <c r="I5" s="343"/>
      <c r="J5" s="342" t="s">
        <v>413</v>
      </c>
      <c r="K5" s="342" t="s">
        <v>288</v>
      </c>
      <c r="L5" s="342" t="s">
        <v>414</v>
      </c>
      <c r="M5" s="342" t="s">
        <v>415</v>
      </c>
      <c r="N5" s="342" t="s">
        <v>416</v>
      </c>
      <c r="O5" s="342" t="s">
        <v>417</v>
      </c>
      <c r="P5" s="342" t="s">
        <v>418</v>
      </c>
      <c r="Q5" s="350" t="s">
        <v>290</v>
      </c>
    </row>
    <row r="6" spans="1:17" ht="24" customHeight="1" x14ac:dyDescent="0.3">
      <c r="A6" s="118" t="s">
        <v>59</v>
      </c>
      <c r="B6" s="471">
        <v>1558</v>
      </c>
      <c r="C6" s="472">
        <v>1155</v>
      </c>
      <c r="D6" s="472">
        <v>187</v>
      </c>
      <c r="E6" s="472">
        <v>539</v>
      </c>
      <c r="F6" s="472">
        <v>429</v>
      </c>
      <c r="G6" s="472">
        <v>290</v>
      </c>
      <c r="H6" s="472">
        <v>403</v>
      </c>
      <c r="I6" s="472">
        <v>290</v>
      </c>
      <c r="J6" s="472">
        <v>4</v>
      </c>
      <c r="K6" s="472">
        <v>44</v>
      </c>
      <c r="L6" s="472">
        <v>2</v>
      </c>
      <c r="M6" s="550">
        <v>4</v>
      </c>
      <c r="N6" s="472">
        <v>48</v>
      </c>
      <c r="O6" s="472">
        <v>8</v>
      </c>
      <c r="P6" s="472">
        <v>36</v>
      </c>
      <c r="Q6" s="472">
        <v>144</v>
      </c>
    </row>
    <row r="7" spans="1:17" ht="24" customHeight="1" x14ac:dyDescent="0.3">
      <c r="A7" s="118" t="s">
        <v>8</v>
      </c>
      <c r="B7" s="473">
        <v>1589</v>
      </c>
      <c r="C7" s="474">
        <v>1182</v>
      </c>
      <c r="D7" s="474">
        <v>225</v>
      </c>
      <c r="E7" s="474">
        <v>487</v>
      </c>
      <c r="F7" s="474">
        <v>470</v>
      </c>
      <c r="G7" s="474">
        <v>519</v>
      </c>
      <c r="H7" s="474">
        <v>407</v>
      </c>
      <c r="I7" s="474">
        <v>519</v>
      </c>
      <c r="J7" s="474">
        <v>5</v>
      </c>
      <c r="K7" s="474">
        <v>73</v>
      </c>
      <c r="L7" s="474">
        <v>6</v>
      </c>
      <c r="M7" s="553">
        <v>4</v>
      </c>
      <c r="N7" s="474">
        <v>109</v>
      </c>
      <c r="O7" s="474">
        <v>11</v>
      </c>
      <c r="P7" s="474">
        <v>53</v>
      </c>
      <c r="Q7" s="474">
        <v>258</v>
      </c>
    </row>
    <row r="8" spans="1:17" ht="24" customHeight="1" x14ac:dyDescent="0.3">
      <c r="A8" s="118" t="s">
        <v>60</v>
      </c>
      <c r="B8" s="402">
        <v>1666</v>
      </c>
      <c r="C8" s="377">
        <v>1225</v>
      </c>
      <c r="D8" s="377">
        <v>251</v>
      </c>
      <c r="E8" s="377">
        <v>536</v>
      </c>
      <c r="F8" s="377">
        <v>438</v>
      </c>
      <c r="G8" s="377">
        <v>391</v>
      </c>
      <c r="H8" s="377">
        <v>441</v>
      </c>
      <c r="I8" s="377">
        <v>391</v>
      </c>
      <c r="J8" s="377">
        <v>33</v>
      </c>
      <c r="K8" s="377">
        <v>92</v>
      </c>
      <c r="L8" s="377">
        <v>6</v>
      </c>
      <c r="M8" s="377">
        <v>5</v>
      </c>
      <c r="N8" s="377">
        <v>57</v>
      </c>
      <c r="O8" s="377">
        <v>7</v>
      </c>
      <c r="P8" s="377">
        <v>32</v>
      </c>
      <c r="Q8" s="377">
        <v>159</v>
      </c>
    </row>
    <row r="9" spans="1:17" ht="24" customHeight="1" x14ac:dyDescent="0.3">
      <c r="A9" s="118" t="s">
        <v>10</v>
      </c>
      <c r="B9" s="543">
        <v>1595</v>
      </c>
      <c r="C9" s="522">
        <f>SUM(D9:F9)</f>
        <v>1181</v>
      </c>
      <c r="D9" s="536">
        <v>244</v>
      </c>
      <c r="E9" s="536">
        <v>615</v>
      </c>
      <c r="F9" s="522">
        <v>322</v>
      </c>
      <c r="G9" s="536">
        <v>418</v>
      </c>
      <c r="H9" s="536">
        <v>414</v>
      </c>
      <c r="I9" s="522">
        <f>SUM(J9:Q9)</f>
        <v>418</v>
      </c>
      <c r="J9" s="536">
        <v>19</v>
      </c>
      <c r="K9" s="536">
        <v>41</v>
      </c>
      <c r="L9" s="536">
        <v>2</v>
      </c>
      <c r="M9" s="522">
        <v>4</v>
      </c>
      <c r="N9" s="536">
        <v>114</v>
      </c>
      <c r="O9" s="536">
        <v>4</v>
      </c>
      <c r="P9" s="536">
        <v>96</v>
      </c>
      <c r="Q9" s="522">
        <v>138</v>
      </c>
    </row>
    <row r="10" spans="1:17" ht="24" customHeight="1" x14ac:dyDescent="0.3">
      <c r="A10" s="118" t="s">
        <v>11</v>
      </c>
      <c r="B10" s="543">
        <v>2759</v>
      </c>
      <c r="C10" s="522">
        <v>2177</v>
      </c>
      <c r="D10" s="536">
        <v>411</v>
      </c>
      <c r="E10" s="536">
        <v>1460</v>
      </c>
      <c r="F10" s="522">
        <v>306</v>
      </c>
      <c r="G10" s="536">
        <v>916</v>
      </c>
      <c r="H10" s="536">
        <v>582</v>
      </c>
      <c r="I10" s="522">
        <v>916</v>
      </c>
      <c r="J10" s="536">
        <v>19</v>
      </c>
      <c r="K10" s="536">
        <v>88</v>
      </c>
      <c r="L10" s="536">
        <v>9</v>
      </c>
      <c r="M10" s="522">
        <v>9</v>
      </c>
      <c r="N10" s="536">
        <v>141</v>
      </c>
      <c r="O10" s="536">
        <v>13</v>
      </c>
      <c r="P10" s="536">
        <v>107</v>
      </c>
      <c r="Q10" s="522">
        <v>530</v>
      </c>
    </row>
    <row r="11" spans="1:17" ht="24" customHeight="1" x14ac:dyDescent="0.3">
      <c r="A11" s="118" t="s">
        <v>12</v>
      </c>
      <c r="B11" s="544">
        <f>B13+B14</f>
        <v>3459</v>
      </c>
      <c r="C11" s="545">
        <f t="shared" ref="C11:Q11" si="0">C13+C14</f>
        <v>3734</v>
      </c>
      <c r="D11" s="545">
        <f t="shared" si="0"/>
        <v>417</v>
      </c>
      <c r="E11" s="545">
        <f t="shared" si="0"/>
        <v>2902</v>
      </c>
      <c r="F11" s="545">
        <f t="shared" si="0"/>
        <v>415</v>
      </c>
      <c r="G11" s="545">
        <f t="shared" si="0"/>
        <v>1044</v>
      </c>
      <c r="H11" s="545">
        <f t="shared" si="0"/>
        <v>525</v>
      </c>
      <c r="I11" s="545">
        <f t="shared" si="0"/>
        <v>1044</v>
      </c>
      <c r="J11" s="545">
        <f t="shared" si="0"/>
        <v>18</v>
      </c>
      <c r="K11" s="545">
        <f t="shared" si="0"/>
        <v>98</v>
      </c>
      <c r="L11" s="545">
        <f t="shared" si="0"/>
        <v>8</v>
      </c>
      <c r="M11" s="545">
        <f t="shared" si="0"/>
        <v>3</v>
      </c>
      <c r="N11" s="545">
        <f t="shared" si="0"/>
        <v>206</v>
      </c>
      <c r="O11" s="545">
        <f t="shared" si="0"/>
        <v>7</v>
      </c>
      <c r="P11" s="545">
        <f t="shared" si="0"/>
        <v>58</v>
      </c>
      <c r="Q11" s="545">
        <f t="shared" si="0"/>
        <v>646</v>
      </c>
    </row>
    <row r="12" spans="1:17" x14ac:dyDescent="0.3">
      <c r="A12" s="210"/>
      <c r="B12" s="188">
        <v>3459</v>
      </c>
      <c r="C12" s="188">
        <v>3734</v>
      </c>
      <c r="D12" s="188">
        <v>417</v>
      </c>
      <c r="E12" s="188">
        <v>2902</v>
      </c>
      <c r="F12" s="188">
        <v>415</v>
      </c>
      <c r="G12" s="188">
        <v>1044</v>
      </c>
      <c r="H12" s="188">
        <v>525</v>
      </c>
      <c r="I12" s="168">
        <f>SUM(J12:Q12)</f>
        <v>1044</v>
      </c>
      <c r="J12" s="188">
        <v>18</v>
      </c>
      <c r="K12" s="188">
        <v>98</v>
      </c>
      <c r="L12" s="188">
        <v>8</v>
      </c>
      <c r="M12" s="188">
        <v>3</v>
      </c>
      <c r="N12" s="188">
        <v>206</v>
      </c>
      <c r="O12" s="188">
        <v>7</v>
      </c>
      <c r="P12" s="188">
        <v>58</v>
      </c>
      <c r="Q12" s="188">
        <v>646</v>
      </c>
    </row>
    <row r="13" spans="1:17" x14ac:dyDescent="0.3">
      <c r="A13" s="118" t="s">
        <v>89</v>
      </c>
      <c r="B13" s="211">
        <v>2265</v>
      </c>
      <c r="C13" s="168">
        <f>D13+E13+F13</f>
        <v>1955</v>
      </c>
      <c r="D13" s="180">
        <v>242</v>
      </c>
      <c r="E13" s="180">
        <v>1421</v>
      </c>
      <c r="F13" s="168">
        <v>292</v>
      </c>
      <c r="G13" s="180">
        <v>550</v>
      </c>
      <c r="H13" s="180">
        <v>310</v>
      </c>
      <c r="I13" s="168">
        <f>SUM(J13:Q13)</f>
        <v>550</v>
      </c>
      <c r="J13" s="180">
        <v>15</v>
      </c>
      <c r="K13" s="180">
        <v>53</v>
      </c>
      <c r="L13" s="180">
        <v>8</v>
      </c>
      <c r="M13" s="168">
        <v>2</v>
      </c>
      <c r="N13" s="180">
        <v>119</v>
      </c>
      <c r="O13" s="180">
        <v>1</v>
      </c>
      <c r="P13" s="180">
        <v>36</v>
      </c>
      <c r="Q13" s="168">
        <v>316</v>
      </c>
    </row>
    <row r="14" spans="1:17" x14ac:dyDescent="0.3">
      <c r="A14" s="172" t="s">
        <v>90</v>
      </c>
      <c r="B14" s="205">
        <v>1194</v>
      </c>
      <c r="C14" s="174">
        <f>D14+E14+F14</f>
        <v>1779</v>
      </c>
      <c r="D14" s="185">
        <v>175</v>
      </c>
      <c r="E14" s="185">
        <v>1481</v>
      </c>
      <c r="F14" s="174">
        <v>123</v>
      </c>
      <c r="G14" s="185">
        <v>494</v>
      </c>
      <c r="H14" s="185">
        <v>215</v>
      </c>
      <c r="I14" s="174">
        <f>SUM(J14:Q14)</f>
        <v>494</v>
      </c>
      <c r="J14" s="185">
        <v>3</v>
      </c>
      <c r="K14" s="185">
        <v>45</v>
      </c>
      <c r="L14" s="185">
        <v>0</v>
      </c>
      <c r="M14" s="174">
        <v>1</v>
      </c>
      <c r="N14" s="185">
        <v>87</v>
      </c>
      <c r="O14" s="185">
        <v>6</v>
      </c>
      <c r="P14" s="185">
        <v>22</v>
      </c>
      <c r="Q14" s="174">
        <v>330</v>
      </c>
    </row>
    <row r="15" spans="1:17" x14ac:dyDescent="0.3">
      <c r="A15" s="11" t="s">
        <v>419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3">
      <c r="A16" s="11" t="s">
        <v>420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3">
      <c r="A17" s="2" t="s">
        <v>421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mergeCells count="6">
    <mergeCell ref="I4:Q4"/>
    <mergeCell ref="A4:A5"/>
    <mergeCell ref="B4:B5"/>
    <mergeCell ref="C4:F4"/>
    <mergeCell ref="G4:G5"/>
    <mergeCell ref="H4:H5"/>
  </mergeCells>
  <phoneticPr fontId="3" type="noConversion"/>
  <pageMargins left="0.7" right="0.7" top="0.75" bottom="0.75" header="0.3" footer="0.3"/>
  <ignoredErrors>
    <ignoredError sqref="C9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workbookViewId="0">
      <selection activeCell="B1" sqref="B1"/>
    </sheetView>
  </sheetViews>
  <sheetFormatPr defaultRowHeight="16.5" x14ac:dyDescent="0.3"/>
  <cols>
    <col min="1" max="30" width="10.625" customWidth="1"/>
  </cols>
  <sheetData>
    <row r="1" spans="1:30" ht="18.75" x14ac:dyDescent="0.3">
      <c r="B1" s="576" t="s">
        <v>580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x14ac:dyDescent="0.3">
      <c r="A3" s="2" t="s">
        <v>422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4" customHeight="1" x14ac:dyDescent="0.3">
      <c r="A4" s="669" t="s">
        <v>23</v>
      </c>
      <c r="B4" s="679" t="s">
        <v>3</v>
      </c>
      <c r="C4" s="679"/>
      <c r="D4" s="679" t="s">
        <v>423</v>
      </c>
      <c r="E4" s="679"/>
      <c r="F4" s="679" t="s">
        <v>424</v>
      </c>
      <c r="G4" s="679"/>
      <c r="H4" s="679" t="s">
        <v>425</v>
      </c>
      <c r="I4" s="679"/>
      <c r="J4" s="679" t="s">
        <v>426</v>
      </c>
      <c r="K4" s="679"/>
      <c r="L4" s="679" t="s">
        <v>427</v>
      </c>
      <c r="M4" s="679"/>
      <c r="N4" s="679" t="s">
        <v>428</v>
      </c>
      <c r="O4" s="688"/>
      <c r="P4" s="679" t="s">
        <v>429</v>
      </c>
      <c r="Q4" s="679"/>
      <c r="R4" s="679" t="s">
        <v>430</v>
      </c>
      <c r="S4" s="679"/>
      <c r="T4" s="659" t="s">
        <v>270</v>
      </c>
      <c r="U4" s="659"/>
      <c r="V4" s="657" t="s">
        <v>431</v>
      </c>
      <c r="W4" s="661"/>
      <c r="X4" s="661"/>
      <c r="Y4" s="747"/>
      <c r="Z4" s="747"/>
      <c r="AA4" s="748"/>
      <c r="AB4" s="680" t="s">
        <v>432</v>
      </c>
      <c r="AC4" s="689"/>
      <c r="AD4" s="689"/>
    </row>
    <row r="5" spans="1:30" ht="24" customHeight="1" x14ac:dyDescent="0.3">
      <c r="A5" s="669"/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88"/>
      <c r="P5" s="679"/>
      <c r="Q5" s="679"/>
      <c r="R5" s="679"/>
      <c r="S5" s="679"/>
      <c r="T5" s="659"/>
      <c r="U5" s="659"/>
      <c r="V5" s="682" t="s">
        <v>265</v>
      </c>
      <c r="W5" s="679"/>
      <c r="X5" s="679"/>
      <c r="Y5" s="680" t="s">
        <v>433</v>
      </c>
      <c r="Z5" s="746"/>
      <c r="AA5" s="669"/>
      <c r="AB5" s="744"/>
      <c r="AC5" s="745"/>
      <c r="AD5" s="745"/>
    </row>
    <row r="6" spans="1:30" ht="24" customHeight="1" x14ac:dyDescent="0.3">
      <c r="A6" s="669"/>
      <c r="B6" s="340" t="s">
        <v>434</v>
      </c>
      <c r="C6" s="340" t="s">
        <v>435</v>
      </c>
      <c r="D6" s="340" t="s">
        <v>434</v>
      </c>
      <c r="E6" s="340" t="s">
        <v>435</v>
      </c>
      <c r="F6" s="340" t="s">
        <v>434</v>
      </c>
      <c r="G6" s="340" t="s">
        <v>435</v>
      </c>
      <c r="H6" s="340" t="s">
        <v>434</v>
      </c>
      <c r="I6" s="340" t="s">
        <v>435</v>
      </c>
      <c r="J6" s="340" t="s">
        <v>434</v>
      </c>
      <c r="K6" s="340" t="s">
        <v>436</v>
      </c>
      <c r="L6" s="340" t="s">
        <v>434</v>
      </c>
      <c r="M6" s="340" t="s">
        <v>436</v>
      </c>
      <c r="N6" s="340" t="s">
        <v>434</v>
      </c>
      <c r="O6" s="341" t="s">
        <v>436</v>
      </c>
      <c r="P6" s="340" t="s">
        <v>434</v>
      </c>
      <c r="Q6" s="340" t="s">
        <v>436</v>
      </c>
      <c r="R6" s="340" t="s">
        <v>434</v>
      </c>
      <c r="S6" s="340" t="s">
        <v>436</v>
      </c>
      <c r="T6" s="340" t="s">
        <v>434</v>
      </c>
      <c r="U6" s="340" t="s">
        <v>436</v>
      </c>
      <c r="V6" s="337"/>
      <c r="W6" s="340" t="s">
        <v>276</v>
      </c>
      <c r="X6" s="340" t="s">
        <v>277</v>
      </c>
      <c r="Y6" s="337"/>
      <c r="Z6" s="340" t="s">
        <v>437</v>
      </c>
      <c r="AA6" s="340" t="s">
        <v>435</v>
      </c>
      <c r="AB6" s="212"/>
      <c r="AC6" s="213" t="s">
        <v>274</v>
      </c>
      <c r="AD6" s="214" t="s">
        <v>275</v>
      </c>
    </row>
    <row r="7" spans="1:30" ht="24" customHeight="1" x14ac:dyDescent="0.3">
      <c r="A7" s="215" t="s">
        <v>59</v>
      </c>
      <c r="B7" s="564">
        <v>3588</v>
      </c>
      <c r="C7" s="565">
        <v>9040</v>
      </c>
      <c r="D7" s="565">
        <v>364</v>
      </c>
      <c r="E7" s="565">
        <v>3341</v>
      </c>
      <c r="F7" s="565">
        <v>2</v>
      </c>
      <c r="G7" s="565">
        <v>15</v>
      </c>
      <c r="H7" s="565">
        <v>0</v>
      </c>
      <c r="I7" s="565">
        <v>0</v>
      </c>
      <c r="J7" s="565">
        <v>0</v>
      </c>
      <c r="K7" s="565">
        <v>0</v>
      </c>
      <c r="L7" s="565">
        <v>2680</v>
      </c>
      <c r="M7" s="565">
        <v>3506</v>
      </c>
      <c r="N7" s="565">
        <v>0</v>
      </c>
      <c r="O7" s="565">
        <v>0</v>
      </c>
      <c r="P7" s="565">
        <v>0</v>
      </c>
      <c r="Q7" s="565">
        <v>0</v>
      </c>
      <c r="R7" s="565">
        <v>0</v>
      </c>
      <c r="S7" s="565">
        <v>0</v>
      </c>
      <c r="T7" s="565">
        <v>542</v>
      </c>
      <c r="U7" s="565">
        <v>2178</v>
      </c>
      <c r="V7" s="565">
        <v>1322</v>
      </c>
      <c r="W7" s="565">
        <v>6</v>
      </c>
      <c r="X7" s="565">
        <v>2721</v>
      </c>
      <c r="Y7" s="565">
        <v>0</v>
      </c>
      <c r="Z7" s="565">
        <v>4</v>
      </c>
      <c r="AA7" s="565">
        <v>8</v>
      </c>
      <c r="AB7" s="565">
        <v>1243555</v>
      </c>
      <c r="AC7" s="455">
        <v>867289</v>
      </c>
      <c r="AD7" s="455">
        <v>2133897</v>
      </c>
    </row>
    <row r="8" spans="1:30" ht="24" customHeight="1" x14ac:dyDescent="0.3">
      <c r="A8" s="215" t="s">
        <v>8</v>
      </c>
      <c r="B8" s="566">
        <v>10940</v>
      </c>
      <c r="C8" s="567">
        <v>6906</v>
      </c>
      <c r="D8" s="567">
        <v>322</v>
      </c>
      <c r="E8" s="567">
        <v>40</v>
      </c>
      <c r="F8" s="567">
        <v>8</v>
      </c>
      <c r="G8" s="567">
        <v>0</v>
      </c>
      <c r="H8" s="567">
        <v>0</v>
      </c>
      <c r="I8" s="567">
        <v>0</v>
      </c>
      <c r="J8" s="567">
        <v>0</v>
      </c>
      <c r="K8" s="567">
        <v>0</v>
      </c>
      <c r="L8" s="567">
        <v>10610</v>
      </c>
      <c r="M8" s="567">
        <v>6866</v>
      </c>
      <c r="N8" s="567">
        <v>0</v>
      </c>
      <c r="O8" s="567">
        <v>0</v>
      </c>
      <c r="P8" s="567">
        <v>0</v>
      </c>
      <c r="Q8" s="567">
        <v>0</v>
      </c>
      <c r="R8" s="567">
        <v>0</v>
      </c>
      <c r="S8" s="567">
        <v>0</v>
      </c>
      <c r="T8" s="567">
        <v>0</v>
      </c>
      <c r="U8" s="567">
        <v>0</v>
      </c>
      <c r="V8" s="567">
        <v>6890</v>
      </c>
      <c r="W8" s="567">
        <v>27</v>
      </c>
      <c r="X8" s="567">
        <v>6863</v>
      </c>
      <c r="Y8" s="567"/>
      <c r="Z8" s="567">
        <v>7</v>
      </c>
      <c r="AA8" s="567">
        <v>16</v>
      </c>
      <c r="AB8" s="567">
        <v>2593525</v>
      </c>
      <c r="AC8" s="568">
        <v>999737</v>
      </c>
      <c r="AD8" s="568">
        <v>1593788</v>
      </c>
    </row>
    <row r="9" spans="1:30" ht="24" customHeight="1" x14ac:dyDescent="0.3">
      <c r="A9" s="216" t="s">
        <v>60</v>
      </c>
      <c r="B9" s="569">
        <v>7114</v>
      </c>
      <c r="C9" s="570">
        <v>3330</v>
      </c>
      <c r="D9" s="570">
        <v>408</v>
      </c>
      <c r="E9" s="570">
        <v>31</v>
      </c>
      <c r="F9" s="570">
        <v>8</v>
      </c>
      <c r="G9" s="570">
        <v>0</v>
      </c>
      <c r="H9" s="570">
        <v>0</v>
      </c>
      <c r="I9" s="570">
        <v>0</v>
      </c>
      <c r="J9" s="570">
        <v>0</v>
      </c>
      <c r="K9" s="570">
        <v>0</v>
      </c>
      <c r="L9" s="570">
        <v>6698</v>
      </c>
      <c r="M9" s="570">
        <v>3299</v>
      </c>
      <c r="N9" s="570">
        <v>0</v>
      </c>
      <c r="O9" s="570">
        <v>0</v>
      </c>
      <c r="P9" s="570">
        <v>0</v>
      </c>
      <c r="Q9" s="570">
        <v>0</v>
      </c>
      <c r="R9" s="570">
        <v>0</v>
      </c>
      <c r="S9" s="570">
        <v>0</v>
      </c>
      <c r="T9" s="570">
        <v>0</v>
      </c>
      <c r="U9" s="570">
        <v>0</v>
      </c>
      <c r="V9" s="570">
        <v>3392</v>
      </c>
      <c r="W9" s="570">
        <v>51</v>
      </c>
      <c r="X9" s="570">
        <v>3341</v>
      </c>
      <c r="Y9" s="570">
        <v>23</v>
      </c>
      <c r="Z9" s="570">
        <v>8</v>
      </c>
      <c r="AA9" s="570">
        <v>15</v>
      </c>
      <c r="AB9" s="570">
        <v>3984084</v>
      </c>
      <c r="AC9" s="570">
        <v>2281316</v>
      </c>
      <c r="AD9" s="570">
        <v>1702768</v>
      </c>
    </row>
    <row r="10" spans="1:30" ht="24" customHeight="1" x14ac:dyDescent="0.3">
      <c r="A10" s="216" t="s">
        <v>10</v>
      </c>
      <c r="B10" s="569">
        <v>3103</v>
      </c>
      <c r="C10" s="570">
        <v>3459</v>
      </c>
      <c r="D10" s="570">
        <v>363</v>
      </c>
      <c r="E10" s="570">
        <v>27</v>
      </c>
      <c r="F10" s="570">
        <v>1</v>
      </c>
      <c r="G10" s="570">
        <v>0</v>
      </c>
      <c r="H10" s="570">
        <v>0</v>
      </c>
      <c r="I10" s="570">
        <v>0</v>
      </c>
      <c r="J10" s="570">
        <v>0</v>
      </c>
      <c r="K10" s="570">
        <v>0</v>
      </c>
      <c r="L10" s="570">
        <v>2739</v>
      </c>
      <c r="M10" s="570">
        <v>3432</v>
      </c>
      <c r="N10" s="570">
        <v>0</v>
      </c>
      <c r="O10" s="570">
        <v>0</v>
      </c>
      <c r="P10" s="570">
        <v>0</v>
      </c>
      <c r="Q10" s="570">
        <v>0</v>
      </c>
      <c r="R10" s="570">
        <v>0</v>
      </c>
      <c r="S10" s="570">
        <v>0</v>
      </c>
      <c r="T10" s="570">
        <v>0</v>
      </c>
      <c r="U10" s="570">
        <v>0</v>
      </c>
      <c r="V10" s="570">
        <v>3452</v>
      </c>
      <c r="W10" s="570">
        <v>31</v>
      </c>
      <c r="X10" s="570">
        <v>3421</v>
      </c>
      <c r="Y10" s="570">
        <v>10</v>
      </c>
      <c r="Z10" s="570">
        <v>3</v>
      </c>
      <c r="AA10" s="570">
        <v>7</v>
      </c>
      <c r="AB10" s="570">
        <v>31703742</v>
      </c>
      <c r="AC10" s="568">
        <v>23178737</v>
      </c>
      <c r="AD10" s="570">
        <v>8525006</v>
      </c>
    </row>
    <row r="11" spans="1:30" ht="24" customHeight="1" x14ac:dyDescent="0.3">
      <c r="A11" s="217" t="s">
        <v>11</v>
      </c>
      <c r="B11" s="571">
        <v>369</v>
      </c>
      <c r="C11" s="572">
        <v>20</v>
      </c>
      <c r="D11" s="572">
        <v>369</v>
      </c>
      <c r="E11" s="572">
        <v>20</v>
      </c>
      <c r="F11" s="572">
        <v>0</v>
      </c>
      <c r="G11" s="572">
        <v>0</v>
      </c>
      <c r="H11" s="572">
        <v>0</v>
      </c>
      <c r="I11" s="572">
        <v>0</v>
      </c>
      <c r="J11" s="572">
        <v>0</v>
      </c>
      <c r="K11" s="572">
        <v>0</v>
      </c>
      <c r="L11" s="572">
        <v>0</v>
      </c>
      <c r="M11" s="572">
        <v>0</v>
      </c>
      <c r="N11" s="572">
        <v>0</v>
      </c>
      <c r="O11" s="572">
        <v>0</v>
      </c>
      <c r="P11" s="572">
        <v>0</v>
      </c>
      <c r="Q11" s="572">
        <v>0</v>
      </c>
      <c r="R11" s="572">
        <v>0</v>
      </c>
      <c r="S11" s="572">
        <v>0</v>
      </c>
      <c r="T11" s="572">
        <v>0</v>
      </c>
      <c r="U11" s="572">
        <v>0</v>
      </c>
      <c r="V11" s="572">
        <v>0</v>
      </c>
      <c r="W11" s="572">
        <v>0</v>
      </c>
      <c r="X11" s="572">
        <v>0</v>
      </c>
      <c r="Y11" s="572">
        <v>0</v>
      </c>
      <c r="Z11" s="572">
        <v>0</v>
      </c>
      <c r="AA11" s="572">
        <v>0</v>
      </c>
      <c r="AB11" s="572">
        <v>0</v>
      </c>
      <c r="AC11" s="572">
        <v>0</v>
      </c>
      <c r="AD11" s="572">
        <v>0</v>
      </c>
    </row>
    <row r="12" spans="1:30" ht="24" customHeight="1" x14ac:dyDescent="0.3">
      <c r="A12" s="217" t="s">
        <v>12</v>
      </c>
      <c r="B12" s="573">
        <v>300</v>
      </c>
      <c r="C12" s="574">
        <v>15</v>
      </c>
      <c r="D12" s="574">
        <v>299</v>
      </c>
      <c r="E12" s="574">
        <v>14</v>
      </c>
      <c r="F12" s="574">
        <v>1</v>
      </c>
      <c r="G12" s="574">
        <v>1</v>
      </c>
      <c r="H12" s="574">
        <v>0</v>
      </c>
      <c r="I12" s="574">
        <v>0</v>
      </c>
      <c r="J12" s="574">
        <v>0</v>
      </c>
      <c r="K12" s="574">
        <v>0</v>
      </c>
      <c r="L12" s="574">
        <v>0</v>
      </c>
      <c r="M12" s="574">
        <v>0</v>
      </c>
      <c r="N12" s="574">
        <v>0</v>
      </c>
      <c r="O12" s="574">
        <v>0</v>
      </c>
      <c r="P12" s="574">
        <v>0</v>
      </c>
      <c r="Q12" s="574">
        <v>0</v>
      </c>
      <c r="R12" s="574">
        <v>0</v>
      </c>
      <c r="S12" s="574">
        <v>0</v>
      </c>
      <c r="T12" s="574">
        <v>0</v>
      </c>
      <c r="U12" s="574">
        <v>0</v>
      </c>
      <c r="V12" s="574">
        <v>0</v>
      </c>
      <c r="W12" s="574">
        <v>0</v>
      </c>
      <c r="X12" s="574">
        <v>0</v>
      </c>
      <c r="Y12" s="574">
        <v>0</v>
      </c>
      <c r="Z12" s="574">
        <v>0</v>
      </c>
      <c r="AA12" s="574">
        <v>0</v>
      </c>
      <c r="AB12" s="574">
        <v>0</v>
      </c>
      <c r="AC12" s="574">
        <v>0</v>
      </c>
      <c r="AD12" s="575">
        <v>0</v>
      </c>
    </row>
    <row r="13" spans="1:30" x14ac:dyDescent="0.3">
      <c r="A13" s="11" t="s">
        <v>438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</sheetData>
  <mergeCells count="15">
    <mergeCell ref="AB4:AD5"/>
    <mergeCell ref="V5:X5"/>
    <mergeCell ref="Y5:AA5"/>
    <mergeCell ref="L4:M5"/>
    <mergeCell ref="N4:O5"/>
    <mergeCell ref="P4:Q5"/>
    <mergeCell ref="R4:S5"/>
    <mergeCell ref="T4:U5"/>
    <mergeCell ref="V4:AA4"/>
    <mergeCell ref="J4:K5"/>
    <mergeCell ref="A4:A6"/>
    <mergeCell ref="B4:C5"/>
    <mergeCell ref="D4:E5"/>
    <mergeCell ref="F4:G5"/>
    <mergeCell ref="H4:I5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" sqref="B1"/>
    </sheetView>
  </sheetViews>
  <sheetFormatPr defaultRowHeight="16.5" x14ac:dyDescent="0.3"/>
  <cols>
    <col min="1" max="14" width="10.625" customWidth="1"/>
  </cols>
  <sheetData>
    <row r="1" spans="1:15" ht="18.75" x14ac:dyDescent="0.3">
      <c r="B1" s="592" t="s">
        <v>562</v>
      </c>
      <c r="C1" s="2"/>
      <c r="D1" s="218"/>
      <c r="E1" s="218"/>
      <c r="F1" s="38" t="s">
        <v>34</v>
      </c>
      <c r="G1" s="218"/>
      <c r="H1" s="218"/>
      <c r="I1" s="218"/>
      <c r="J1" s="218"/>
      <c r="K1" s="218"/>
      <c r="L1" s="2"/>
      <c r="M1" s="2"/>
      <c r="N1" s="2"/>
    </row>
    <row r="2" spans="1:15" x14ac:dyDescent="0.3">
      <c r="A2" s="218"/>
      <c r="B2" s="38" t="s">
        <v>34</v>
      </c>
      <c r="C2" s="38" t="s">
        <v>34</v>
      </c>
      <c r="D2" s="218"/>
      <c r="E2" s="218"/>
      <c r="F2" s="38" t="s">
        <v>34</v>
      </c>
      <c r="G2" s="38" t="s">
        <v>34</v>
      </c>
      <c r="H2" s="38" t="s">
        <v>34</v>
      </c>
      <c r="I2" s="218"/>
      <c r="J2" s="218"/>
      <c r="K2" s="218"/>
      <c r="L2" s="2"/>
      <c r="M2" s="2"/>
      <c r="N2" s="2"/>
    </row>
    <row r="3" spans="1:15" x14ac:dyDescent="0.3">
      <c r="A3" s="38" t="s">
        <v>439</v>
      </c>
      <c r="B3" s="218"/>
      <c r="C3" s="218"/>
      <c r="D3" s="218"/>
      <c r="E3" s="218"/>
      <c r="F3" s="218"/>
      <c r="G3" s="218"/>
      <c r="H3" s="218"/>
      <c r="I3" s="218"/>
      <c r="J3" s="218"/>
      <c r="K3" s="2"/>
      <c r="L3" s="2"/>
      <c r="M3" s="2"/>
      <c r="N3" s="2"/>
    </row>
    <row r="4" spans="1:15" ht="24" customHeight="1" x14ac:dyDescent="0.3">
      <c r="A4" s="669" t="s">
        <v>23</v>
      </c>
      <c r="B4" s="660" t="s">
        <v>440</v>
      </c>
      <c r="C4" s="749"/>
      <c r="D4" s="750"/>
      <c r="E4" s="660" t="s">
        <v>441</v>
      </c>
      <c r="F4" s="749"/>
      <c r="G4" s="750"/>
      <c r="H4" s="682" t="s">
        <v>442</v>
      </c>
      <c r="I4" s="660" t="s">
        <v>443</v>
      </c>
      <c r="J4" s="749"/>
      <c r="K4" s="749"/>
      <c r="L4" s="749"/>
      <c r="M4" s="749"/>
      <c r="N4" s="749"/>
    </row>
    <row r="5" spans="1:15" ht="24" customHeight="1" x14ac:dyDescent="0.3">
      <c r="A5" s="669"/>
      <c r="B5" s="219"/>
      <c r="C5" s="344" t="s">
        <v>193</v>
      </c>
      <c r="D5" s="344" t="s">
        <v>194</v>
      </c>
      <c r="E5" s="219"/>
      <c r="F5" s="344" t="s">
        <v>193</v>
      </c>
      <c r="G5" s="344" t="s">
        <v>194</v>
      </c>
      <c r="H5" s="683"/>
      <c r="I5" s="353"/>
      <c r="J5" s="344" t="s">
        <v>444</v>
      </c>
      <c r="K5" s="344" t="s">
        <v>445</v>
      </c>
      <c r="L5" s="344" t="s">
        <v>446</v>
      </c>
      <c r="M5" s="344" t="s">
        <v>447</v>
      </c>
      <c r="N5" s="345" t="s">
        <v>270</v>
      </c>
    </row>
    <row r="6" spans="1:15" ht="24" customHeight="1" x14ac:dyDescent="0.3">
      <c r="A6" s="220" t="s">
        <v>7</v>
      </c>
      <c r="B6" s="577">
        <v>0</v>
      </c>
      <c r="C6" s="578">
        <v>0</v>
      </c>
      <c r="D6" s="578" t="s">
        <v>104</v>
      </c>
      <c r="E6" s="578">
        <v>0</v>
      </c>
      <c r="F6" s="578">
        <v>0</v>
      </c>
      <c r="G6" s="578">
        <v>0</v>
      </c>
      <c r="H6" s="578">
        <v>0</v>
      </c>
      <c r="I6" s="578">
        <v>0</v>
      </c>
      <c r="J6" s="578">
        <v>0</v>
      </c>
      <c r="K6" s="579">
        <v>0</v>
      </c>
      <c r="L6" s="579">
        <v>0</v>
      </c>
      <c r="M6" s="579">
        <v>0</v>
      </c>
      <c r="N6" s="579">
        <v>0</v>
      </c>
    </row>
    <row r="7" spans="1:15" ht="24" customHeight="1" x14ac:dyDescent="0.3">
      <c r="A7" s="220" t="s">
        <v>8</v>
      </c>
      <c r="B7" s="580">
        <v>0</v>
      </c>
      <c r="C7" s="581">
        <v>0</v>
      </c>
      <c r="D7" s="581" t="s">
        <v>104</v>
      </c>
      <c r="E7" s="581">
        <v>0</v>
      </c>
      <c r="F7" s="581">
        <v>0</v>
      </c>
      <c r="G7" s="581">
        <v>0</v>
      </c>
      <c r="H7" s="581">
        <v>0</v>
      </c>
      <c r="I7" s="581">
        <v>0</v>
      </c>
      <c r="J7" s="581">
        <v>0</v>
      </c>
      <c r="K7" s="582">
        <v>0</v>
      </c>
      <c r="L7" s="582">
        <v>0</v>
      </c>
      <c r="M7" s="582">
        <v>0</v>
      </c>
      <c r="N7" s="582">
        <v>0</v>
      </c>
    </row>
    <row r="8" spans="1:15" ht="24" customHeight="1" x14ac:dyDescent="0.3">
      <c r="A8" s="221" t="s">
        <v>9</v>
      </c>
      <c r="B8" s="583">
        <v>0</v>
      </c>
      <c r="C8" s="584">
        <v>0</v>
      </c>
      <c r="D8" s="584">
        <v>0</v>
      </c>
      <c r="E8" s="584">
        <v>0</v>
      </c>
      <c r="F8" s="584">
        <v>0</v>
      </c>
      <c r="G8" s="584">
        <v>0</v>
      </c>
      <c r="H8" s="584">
        <v>0</v>
      </c>
      <c r="I8" s="584">
        <v>0</v>
      </c>
      <c r="J8" s="584">
        <v>0</v>
      </c>
      <c r="K8" s="584">
        <v>0</v>
      </c>
      <c r="L8" s="584">
        <v>0</v>
      </c>
      <c r="M8" s="584">
        <v>0</v>
      </c>
      <c r="N8" s="584">
        <v>0</v>
      </c>
    </row>
    <row r="9" spans="1:15" ht="24" customHeight="1" x14ac:dyDescent="0.3">
      <c r="A9" s="221" t="s">
        <v>10</v>
      </c>
      <c r="B9" s="585">
        <v>0</v>
      </c>
      <c r="C9" s="586">
        <v>0</v>
      </c>
      <c r="D9" s="586">
        <v>0</v>
      </c>
      <c r="E9" s="586">
        <v>0</v>
      </c>
      <c r="F9" s="586">
        <v>0</v>
      </c>
      <c r="G9" s="586">
        <v>0</v>
      </c>
      <c r="H9" s="586">
        <v>0</v>
      </c>
      <c r="I9" s="586">
        <v>0</v>
      </c>
      <c r="J9" s="586">
        <v>0</v>
      </c>
      <c r="K9" s="586">
        <v>0</v>
      </c>
      <c r="L9" s="586">
        <v>0</v>
      </c>
      <c r="M9" s="586">
        <v>0</v>
      </c>
      <c r="N9" s="586">
        <v>0</v>
      </c>
    </row>
    <row r="10" spans="1:15" ht="24" customHeight="1" x14ac:dyDescent="0.3">
      <c r="A10" s="222" t="s">
        <v>11</v>
      </c>
      <c r="B10" s="587">
        <v>0</v>
      </c>
      <c r="C10" s="588">
        <v>0</v>
      </c>
      <c r="D10" s="588">
        <v>0</v>
      </c>
      <c r="E10" s="588">
        <v>0</v>
      </c>
      <c r="F10" s="588">
        <v>0</v>
      </c>
      <c r="G10" s="588">
        <v>0</v>
      </c>
      <c r="H10" s="588">
        <v>0</v>
      </c>
      <c r="I10" s="588">
        <v>30000</v>
      </c>
      <c r="J10" s="588">
        <v>30000</v>
      </c>
      <c r="K10" s="588">
        <v>0</v>
      </c>
      <c r="L10" s="588">
        <v>0</v>
      </c>
      <c r="M10" s="588">
        <v>0</v>
      </c>
      <c r="N10" s="588">
        <v>0</v>
      </c>
    </row>
    <row r="11" spans="1:15" ht="24" customHeight="1" x14ac:dyDescent="0.3">
      <c r="A11" s="222" t="s">
        <v>12</v>
      </c>
      <c r="B11" s="589">
        <v>0</v>
      </c>
      <c r="C11" s="590">
        <v>0</v>
      </c>
      <c r="D11" s="590">
        <v>0</v>
      </c>
      <c r="E11" s="590">
        <v>0</v>
      </c>
      <c r="F11" s="590">
        <v>0</v>
      </c>
      <c r="G11" s="590">
        <v>0</v>
      </c>
      <c r="H11" s="590">
        <v>0</v>
      </c>
      <c r="I11" s="590">
        <v>0</v>
      </c>
      <c r="J11" s="590">
        <v>0</v>
      </c>
      <c r="K11" s="590">
        <v>0</v>
      </c>
      <c r="L11" s="590">
        <v>0</v>
      </c>
      <c r="M11" s="590">
        <v>0</v>
      </c>
      <c r="N11" s="590">
        <v>0</v>
      </c>
      <c r="O11" s="591"/>
    </row>
    <row r="12" spans="1:15" x14ac:dyDescent="0.3">
      <c r="A12" s="11" t="s">
        <v>438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mergeCells count="5">
    <mergeCell ref="A4:A5"/>
    <mergeCell ref="B4:D4"/>
    <mergeCell ref="E4:G4"/>
    <mergeCell ref="H4:H5"/>
    <mergeCell ref="I4:N4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B1" sqref="B1"/>
    </sheetView>
  </sheetViews>
  <sheetFormatPr defaultRowHeight="16.5" x14ac:dyDescent="0.3"/>
  <cols>
    <col min="1" max="33" width="10.625" customWidth="1"/>
  </cols>
  <sheetData>
    <row r="1" spans="1:33" ht="20.25" x14ac:dyDescent="0.3">
      <c r="B1" s="1" t="s">
        <v>563</v>
      </c>
      <c r="C1" s="223"/>
      <c r="D1" s="223"/>
      <c r="E1" s="223"/>
      <c r="F1" s="223"/>
      <c r="G1" s="223"/>
      <c r="H1" s="223"/>
      <c r="I1" s="223"/>
      <c r="J1" s="223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ht="20.25" x14ac:dyDescent="0.3">
      <c r="A2" s="17"/>
      <c r="B2" s="223"/>
      <c r="C2" s="223"/>
      <c r="D2" s="223"/>
      <c r="E2" s="223"/>
      <c r="F2" s="223"/>
      <c r="G2" s="223"/>
      <c r="H2" s="223"/>
      <c r="I2" s="223"/>
      <c r="J2" s="223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3" x14ac:dyDescent="0.3">
      <c r="A3" s="2" t="s">
        <v>448</v>
      </c>
      <c r="B3" s="2"/>
      <c r="C3" s="2"/>
      <c r="D3" s="2"/>
      <c r="E3" s="2"/>
      <c r="F3" s="2"/>
      <c r="G3" s="2"/>
      <c r="H3" s="2"/>
      <c r="I3" s="2"/>
      <c r="J3" s="2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1:33" ht="36" x14ac:dyDescent="0.3">
      <c r="A4" s="224" t="s">
        <v>23</v>
      </c>
      <c r="B4" s="225" t="s">
        <v>177</v>
      </c>
      <c r="C4" s="226" t="s">
        <v>449</v>
      </c>
      <c r="D4" s="226" t="s">
        <v>450</v>
      </c>
      <c r="E4" s="226" t="s">
        <v>451</v>
      </c>
      <c r="F4" s="226" t="s">
        <v>452</v>
      </c>
      <c r="G4" s="226" t="s">
        <v>309</v>
      </c>
      <c r="H4" s="226" t="s">
        <v>307</v>
      </c>
      <c r="I4" s="226" t="s">
        <v>453</v>
      </c>
      <c r="J4" s="227" t="s">
        <v>310</v>
      </c>
      <c r="K4" s="226" t="s">
        <v>454</v>
      </c>
      <c r="L4" s="227" t="s">
        <v>455</v>
      </c>
      <c r="M4" s="226" t="s">
        <v>456</v>
      </c>
      <c r="N4" s="226" t="s">
        <v>457</v>
      </c>
      <c r="O4" s="227" t="s">
        <v>458</v>
      </c>
      <c r="P4" s="227" t="s">
        <v>308</v>
      </c>
      <c r="Q4" s="228" t="s">
        <v>459</v>
      </c>
      <c r="R4" s="227" t="s">
        <v>460</v>
      </c>
      <c r="S4" s="227" t="s">
        <v>461</v>
      </c>
      <c r="T4" s="226" t="s">
        <v>462</v>
      </c>
      <c r="U4" s="226" t="s">
        <v>463</v>
      </c>
      <c r="V4" s="226" t="s">
        <v>464</v>
      </c>
      <c r="W4" s="226" t="s">
        <v>465</v>
      </c>
      <c r="X4" s="226" t="s">
        <v>466</v>
      </c>
      <c r="Y4" s="229" t="s">
        <v>467</v>
      </c>
      <c r="Z4" s="227" t="s">
        <v>468</v>
      </c>
      <c r="AA4" s="226" t="s">
        <v>469</v>
      </c>
      <c r="AB4" s="226" t="s">
        <v>470</v>
      </c>
      <c r="AC4" s="227" t="s">
        <v>471</v>
      </c>
      <c r="AD4" s="227" t="s">
        <v>472</v>
      </c>
      <c r="AE4" s="227" t="s">
        <v>473</v>
      </c>
      <c r="AF4" s="226" t="s">
        <v>474</v>
      </c>
      <c r="AG4" s="229" t="s">
        <v>475</v>
      </c>
    </row>
    <row r="5" spans="1:33" ht="24" customHeight="1" x14ac:dyDescent="0.3">
      <c r="A5" s="62" t="s">
        <v>59</v>
      </c>
      <c r="B5" s="471">
        <v>4418</v>
      </c>
      <c r="C5" s="472">
        <v>159</v>
      </c>
      <c r="D5" s="472">
        <v>3</v>
      </c>
      <c r="E5" s="472">
        <v>2796</v>
      </c>
      <c r="F5" s="472">
        <v>6</v>
      </c>
      <c r="G5" s="472">
        <v>69</v>
      </c>
      <c r="H5" s="472">
        <v>32</v>
      </c>
      <c r="I5" s="472">
        <v>4</v>
      </c>
      <c r="J5" s="472">
        <v>13</v>
      </c>
      <c r="K5" s="472">
        <v>43</v>
      </c>
      <c r="L5" s="472">
        <v>118</v>
      </c>
      <c r="M5" s="472">
        <v>1</v>
      </c>
      <c r="N5" s="472">
        <v>7</v>
      </c>
      <c r="O5" s="472">
        <v>110</v>
      </c>
      <c r="P5" s="472">
        <v>94</v>
      </c>
      <c r="Q5" s="472">
        <v>6</v>
      </c>
      <c r="R5" s="472">
        <v>2684</v>
      </c>
      <c r="S5" s="472">
        <v>204</v>
      </c>
      <c r="T5" s="472">
        <v>84</v>
      </c>
      <c r="U5" s="472">
        <v>50</v>
      </c>
      <c r="V5" s="472">
        <v>5</v>
      </c>
      <c r="W5" s="472">
        <v>12</v>
      </c>
      <c r="X5" s="472">
        <v>0</v>
      </c>
      <c r="Y5" s="472">
        <v>7</v>
      </c>
      <c r="Z5" s="472">
        <v>0</v>
      </c>
      <c r="AA5" s="472">
        <v>0</v>
      </c>
      <c r="AB5" s="472">
        <v>0</v>
      </c>
      <c r="AC5" s="472">
        <v>0</v>
      </c>
      <c r="AD5" s="472">
        <v>0</v>
      </c>
      <c r="AE5" s="472">
        <v>2</v>
      </c>
      <c r="AF5" s="472">
        <v>1</v>
      </c>
      <c r="AG5" s="472">
        <v>193</v>
      </c>
    </row>
    <row r="6" spans="1:33" ht="24" customHeight="1" x14ac:dyDescent="0.3">
      <c r="A6" s="62" t="s">
        <v>8</v>
      </c>
      <c r="B6" s="473">
        <v>6703</v>
      </c>
      <c r="C6" s="474">
        <v>159</v>
      </c>
      <c r="D6" s="474">
        <v>3</v>
      </c>
      <c r="E6" s="474">
        <v>2796</v>
      </c>
      <c r="F6" s="474">
        <v>6</v>
      </c>
      <c r="G6" s="474">
        <v>69</v>
      </c>
      <c r="H6" s="474">
        <v>32</v>
      </c>
      <c r="I6" s="474">
        <v>4</v>
      </c>
      <c r="J6" s="474">
        <v>13</v>
      </c>
      <c r="K6" s="474">
        <v>43</v>
      </c>
      <c r="L6" s="474">
        <v>118</v>
      </c>
      <c r="M6" s="474">
        <v>1</v>
      </c>
      <c r="N6" s="474">
        <v>7</v>
      </c>
      <c r="O6" s="474">
        <v>110</v>
      </c>
      <c r="P6" s="474">
        <v>94</v>
      </c>
      <c r="Q6" s="474">
        <v>6</v>
      </c>
      <c r="R6" s="474">
        <v>2684</v>
      </c>
      <c r="S6" s="474">
        <v>204</v>
      </c>
      <c r="T6" s="474">
        <v>84</v>
      </c>
      <c r="U6" s="474">
        <v>50</v>
      </c>
      <c r="V6" s="474">
        <v>5</v>
      </c>
      <c r="W6" s="474">
        <v>12</v>
      </c>
      <c r="X6" s="474">
        <v>0</v>
      </c>
      <c r="Y6" s="474">
        <v>7</v>
      </c>
      <c r="Z6" s="474">
        <v>0</v>
      </c>
      <c r="AA6" s="474">
        <v>0</v>
      </c>
      <c r="AB6" s="474">
        <v>0</v>
      </c>
      <c r="AC6" s="474">
        <v>0</v>
      </c>
      <c r="AD6" s="474">
        <v>0</v>
      </c>
      <c r="AE6" s="474">
        <v>2</v>
      </c>
      <c r="AF6" s="474">
        <v>1</v>
      </c>
      <c r="AG6" s="474">
        <v>193</v>
      </c>
    </row>
    <row r="7" spans="1:33" ht="24" customHeight="1" x14ac:dyDescent="0.3">
      <c r="A7" s="62" t="s">
        <v>60</v>
      </c>
      <c r="B7" s="402">
        <v>10410</v>
      </c>
      <c r="C7" s="377">
        <v>161</v>
      </c>
      <c r="D7" s="377">
        <v>3</v>
      </c>
      <c r="E7" s="377">
        <v>5319</v>
      </c>
      <c r="F7" s="377">
        <v>5</v>
      </c>
      <c r="G7" s="377">
        <v>73</v>
      </c>
      <c r="H7" s="377">
        <v>32</v>
      </c>
      <c r="I7" s="377">
        <v>6</v>
      </c>
      <c r="J7" s="377">
        <v>13</v>
      </c>
      <c r="K7" s="377">
        <v>45</v>
      </c>
      <c r="L7" s="377">
        <v>123</v>
      </c>
      <c r="M7" s="377">
        <v>1</v>
      </c>
      <c r="N7" s="377">
        <v>8</v>
      </c>
      <c r="O7" s="377">
        <v>114</v>
      </c>
      <c r="P7" s="377">
        <v>101</v>
      </c>
      <c r="Q7" s="377">
        <v>6</v>
      </c>
      <c r="R7" s="377">
        <v>3468</v>
      </c>
      <c r="S7" s="377">
        <v>293</v>
      </c>
      <c r="T7" s="377">
        <v>87</v>
      </c>
      <c r="U7" s="377">
        <v>55</v>
      </c>
      <c r="V7" s="377">
        <v>97</v>
      </c>
      <c r="W7" s="377">
        <v>14</v>
      </c>
      <c r="X7" s="377">
        <v>0</v>
      </c>
      <c r="Y7" s="377">
        <v>7</v>
      </c>
      <c r="Z7" s="377">
        <v>0</v>
      </c>
      <c r="AA7" s="377">
        <v>0</v>
      </c>
      <c r="AB7" s="377">
        <v>1</v>
      </c>
      <c r="AC7" s="377">
        <v>0</v>
      </c>
      <c r="AD7" s="377">
        <v>0</v>
      </c>
      <c r="AE7" s="377">
        <v>2</v>
      </c>
      <c r="AF7" s="377">
        <v>1</v>
      </c>
      <c r="AG7" s="377">
        <v>375</v>
      </c>
    </row>
    <row r="8" spans="1:33" ht="24" customHeight="1" x14ac:dyDescent="0.3">
      <c r="A8" s="62" t="s">
        <v>10</v>
      </c>
      <c r="B8" s="521">
        <v>10677</v>
      </c>
      <c r="C8" s="522">
        <v>160</v>
      </c>
      <c r="D8" s="522">
        <v>4</v>
      </c>
      <c r="E8" s="593">
        <v>5542</v>
      </c>
      <c r="F8" s="593">
        <v>5</v>
      </c>
      <c r="G8" s="593">
        <v>72</v>
      </c>
      <c r="H8" s="593">
        <v>35</v>
      </c>
      <c r="I8" s="593">
        <v>6</v>
      </c>
      <c r="J8" s="593">
        <v>13</v>
      </c>
      <c r="K8" s="593">
        <v>44</v>
      </c>
      <c r="L8" s="593">
        <v>123</v>
      </c>
      <c r="M8" s="593">
        <v>1</v>
      </c>
      <c r="N8" s="593">
        <v>9</v>
      </c>
      <c r="O8" s="593">
        <v>115</v>
      </c>
      <c r="P8" s="593">
        <v>92</v>
      </c>
      <c r="Q8" s="593">
        <v>6</v>
      </c>
      <c r="R8" s="593">
        <v>3502</v>
      </c>
      <c r="S8" s="593">
        <v>295</v>
      </c>
      <c r="T8" s="594">
        <v>79</v>
      </c>
      <c r="U8" s="594">
        <v>58</v>
      </c>
      <c r="V8" s="594">
        <v>98</v>
      </c>
      <c r="W8" s="594">
        <v>14</v>
      </c>
      <c r="X8" s="594">
        <v>0</v>
      </c>
      <c r="Y8" s="594">
        <v>7</v>
      </c>
      <c r="Z8" s="594">
        <v>0</v>
      </c>
      <c r="AA8" s="594">
        <v>0</v>
      </c>
      <c r="AB8" s="594">
        <v>1</v>
      </c>
      <c r="AC8" s="594">
        <v>0</v>
      </c>
      <c r="AD8" s="594">
        <v>0</v>
      </c>
      <c r="AE8" s="594">
        <v>2</v>
      </c>
      <c r="AF8" s="594">
        <v>1</v>
      </c>
      <c r="AG8" s="594">
        <v>393</v>
      </c>
    </row>
    <row r="9" spans="1:33" ht="24" customHeight="1" x14ac:dyDescent="0.3">
      <c r="A9" s="62" t="s">
        <v>11</v>
      </c>
      <c r="B9" s="524">
        <v>14357</v>
      </c>
      <c r="C9" s="525">
        <v>264</v>
      </c>
      <c r="D9" s="525">
        <v>7</v>
      </c>
      <c r="E9" s="595">
        <v>8268</v>
      </c>
      <c r="F9" s="595">
        <v>11</v>
      </c>
      <c r="G9" s="595">
        <v>119</v>
      </c>
      <c r="H9" s="595">
        <v>50</v>
      </c>
      <c r="I9" s="595">
        <v>17</v>
      </c>
      <c r="J9" s="595">
        <v>26</v>
      </c>
      <c r="K9" s="595">
        <v>97</v>
      </c>
      <c r="L9" s="595">
        <v>252</v>
      </c>
      <c r="M9" s="595">
        <v>1</v>
      </c>
      <c r="N9" s="595">
        <v>14</v>
      </c>
      <c r="O9" s="595">
        <v>158</v>
      </c>
      <c r="P9" s="595">
        <v>118</v>
      </c>
      <c r="Q9" s="595">
        <v>6</v>
      </c>
      <c r="R9" s="595">
        <v>3565</v>
      </c>
      <c r="S9" s="595">
        <v>382</v>
      </c>
      <c r="T9" s="596">
        <v>119</v>
      </c>
      <c r="U9" s="596">
        <v>82</v>
      </c>
      <c r="V9" s="596">
        <v>137</v>
      </c>
      <c r="W9" s="596">
        <v>13</v>
      </c>
      <c r="X9" s="596">
        <v>2</v>
      </c>
      <c r="Y9" s="596">
        <v>9</v>
      </c>
      <c r="Z9" s="596">
        <v>0</v>
      </c>
      <c r="AA9" s="596">
        <v>0</v>
      </c>
      <c r="AB9" s="596">
        <v>1</v>
      </c>
      <c r="AC9" s="596">
        <v>1</v>
      </c>
      <c r="AD9" s="596">
        <v>6</v>
      </c>
      <c r="AE9" s="596">
        <v>5</v>
      </c>
      <c r="AF9" s="596">
        <v>2</v>
      </c>
      <c r="AG9" s="596">
        <v>625</v>
      </c>
    </row>
    <row r="10" spans="1:33" ht="24" customHeight="1" x14ac:dyDescent="0.3">
      <c r="A10" s="63" t="s">
        <v>12</v>
      </c>
      <c r="B10" s="303">
        <f>B12+B13</f>
        <v>15042</v>
      </c>
      <c r="C10" s="302">
        <f t="shared" ref="C10:AG10" si="0">C12+C13</f>
        <v>285</v>
      </c>
      <c r="D10" s="302">
        <f t="shared" si="0"/>
        <v>7</v>
      </c>
      <c r="E10" s="302">
        <f t="shared" si="0"/>
        <v>8546</v>
      </c>
      <c r="F10" s="302">
        <f t="shared" si="0"/>
        <v>10</v>
      </c>
      <c r="G10" s="302">
        <f t="shared" si="0"/>
        <v>119</v>
      </c>
      <c r="H10" s="302">
        <f t="shared" si="0"/>
        <v>48</v>
      </c>
      <c r="I10" s="302">
        <f t="shared" si="0"/>
        <v>20</v>
      </c>
      <c r="J10" s="302">
        <f t="shared" si="0"/>
        <v>26</v>
      </c>
      <c r="K10" s="302">
        <f t="shared" si="0"/>
        <v>99</v>
      </c>
      <c r="L10" s="302">
        <f t="shared" si="0"/>
        <v>249</v>
      </c>
      <c r="M10" s="302">
        <f t="shared" si="0"/>
        <v>1</v>
      </c>
      <c r="N10" s="302">
        <f t="shared" si="0"/>
        <v>13</v>
      </c>
      <c r="O10" s="302">
        <f t="shared" si="0"/>
        <v>158</v>
      </c>
      <c r="P10" s="302">
        <f t="shared" si="0"/>
        <v>110</v>
      </c>
      <c r="Q10" s="302">
        <f t="shared" si="0"/>
        <v>6</v>
      </c>
      <c r="R10" s="302">
        <f t="shared" si="0"/>
        <v>3561</v>
      </c>
      <c r="S10" s="302">
        <f t="shared" si="0"/>
        <v>474</v>
      </c>
      <c r="T10" s="302">
        <f t="shared" si="0"/>
        <v>117</v>
      </c>
      <c r="U10" s="302">
        <f t="shared" si="0"/>
        <v>88</v>
      </c>
      <c r="V10" s="302">
        <f t="shared" si="0"/>
        <v>145</v>
      </c>
      <c r="W10" s="302">
        <f t="shared" si="0"/>
        <v>13</v>
      </c>
      <c r="X10" s="302">
        <f t="shared" si="0"/>
        <v>2</v>
      </c>
      <c r="Y10" s="302">
        <f t="shared" si="0"/>
        <v>10</v>
      </c>
      <c r="Z10" s="302">
        <f t="shared" si="0"/>
        <v>0</v>
      </c>
      <c r="AA10" s="302">
        <f t="shared" si="0"/>
        <v>0</v>
      </c>
      <c r="AB10" s="302">
        <f t="shared" si="0"/>
        <v>1</v>
      </c>
      <c r="AC10" s="302">
        <f t="shared" si="0"/>
        <v>1</v>
      </c>
      <c r="AD10" s="302">
        <f t="shared" si="0"/>
        <v>4</v>
      </c>
      <c r="AE10" s="302">
        <f t="shared" si="0"/>
        <v>5</v>
      </c>
      <c r="AF10" s="302">
        <f t="shared" si="0"/>
        <v>2</v>
      </c>
      <c r="AG10" s="302">
        <f t="shared" si="0"/>
        <v>922</v>
      </c>
    </row>
    <row r="11" spans="1:33" ht="24" customHeight="1" x14ac:dyDescent="0.3">
      <c r="A11" s="233"/>
      <c r="B11" s="167">
        <v>15042</v>
      </c>
      <c r="C11" s="168">
        <v>285</v>
      </c>
      <c r="D11" s="168">
        <v>7</v>
      </c>
      <c r="E11" s="168">
        <v>8546</v>
      </c>
      <c r="F11" s="168">
        <v>10</v>
      </c>
      <c r="G11" s="168">
        <v>119</v>
      </c>
      <c r="H11" s="168">
        <v>48</v>
      </c>
      <c r="I11" s="168">
        <v>20</v>
      </c>
      <c r="J11" s="168">
        <v>26</v>
      </c>
      <c r="K11" s="168">
        <v>99</v>
      </c>
      <c r="L11" s="168">
        <v>249</v>
      </c>
      <c r="M11" s="168">
        <v>1</v>
      </c>
      <c r="N11" s="168">
        <v>13</v>
      </c>
      <c r="O11" s="168">
        <v>158</v>
      </c>
      <c r="P11" s="168">
        <v>110</v>
      </c>
      <c r="Q11" s="168">
        <v>6</v>
      </c>
      <c r="R11" s="168">
        <v>3561</v>
      </c>
      <c r="S11" s="168">
        <v>474</v>
      </c>
      <c r="T11" s="168">
        <v>117</v>
      </c>
      <c r="U11" s="168">
        <v>88</v>
      </c>
      <c r="V11" s="168">
        <v>145</v>
      </c>
      <c r="W11" s="168">
        <v>13</v>
      </c>
      <c r="X11" s="168">
        <v>2</v>
      </c>
      <c r="Y11" s="168">
        <v>10</v>
      </c>
      <c r="Z11" s="168">
        <v>0</v>
      </c>
      <c r="AA11" s="168">
        <v>0</v>
      </c>
      <c r="AB11" s="168">
        <v>1</v>
      </c>
      <c r="AC11" s="168">
        <v>1</v>
      </c>
      <c r="AD11" s="168">
        <v>4</v>
      </c>
      <c r="AE11" s="168">
        <v>5</v>
      </c>
      <c r="AF11" s="168">
        <v>2</v>
      </c>
      <c r="AG11" s="168">
        <v>922</v>
      </c>
    </row>
    <row r="12" spans="1:33" ht="24" customHeight="1" x14ac:dyDescent="0.3">
      <c r="A12" s="62" t="s">
        <v>89</v>
      </c>
      <c r="B12" s="167">
        <f>SUM(C12:AG12)</f>
        <v>10937</v>
      </c>
      <c r="C12" s="168">
        <v>166</v>
      </c>
      <c r="D12" s="168">
        <v>4</v>
      </c>
      <c r="E12" s="230">
        <v>5649</v>
      </c>
      <c r="F12" s="230">
        <v>5</v>
      </c>
      <c r="G12" s="230">
        <v>71</v>
      </c>
      <c r="H12" s="230">
        <v>34</v>
      </c>
      <c r="I12" s="230">
        <v>6</v>
      </c>
      <c r="J12" s="230">
        <v>12</v>
      </c>
      <c r="K12" s="230">
        <v>44</v>
      </c>
      <c r="L12" s="230">
        <v>124</v>
      </c>
      <c r="M12" s="230">
        <v>1</v>
      </c>
      <c r="N12" s="230">
        <v>9</v>
      </c>
      <c r="O12" s="230">
        <v>107</v>
      </c>
      <c r="P12" s="230">
        <v>87</v>
      </c>
      <c r="Q12" s="230">
        <v>6</v>
      </c>
      <c r="R12" s="230">
        <v>3485</v>
      </c>
      <c r="S12" s="230">
        <v>313</v>
      </c>
      <c r="T12" s="231">
        <v>77</v>
      </c>
      <c r="U12" s="231">
        <v>61</v>
      </c>
      <c r="V12" s="231">
        <v>102</v>
      </c>
      <c r="W12" s="231">
        <v>12</v>
      </c>
      <c r="X12" s="231"/>
      <c r="Y12" s="231">
        <v>7</v>
      </c>
      <c r="Z12" s="231"/>
      <c r="AA12" s="231"/>
      <c r="AB12" s="231">
        <v>1</v>
      </c>
      <c r="AC12" s="231"/>
      <c r="AD12" s="231"/>
      <c r="AE12" s="231">
        <v>2</v>
      </c>
      <c r="AF12" s="231">
        <v>1</v>
      </c>
      <c r="AG12" s="231">
        <v>551</v>
      </c>
    </row>
    <row r="13" spans="1:33" ht="24" customHeight="1" x14ac:dyDescent="0.3">
      <c r="A13" s="63" t="s">
        <v>90</v>
      </c>
      <c r="B13" s="173">
        <f>SUM(C13:AG13)</f>
        <v>4105</v>
      </c>
      <c r="C13" s="234">
        <v>119</v>
      </c>
      <c r="D13" s="234">
        <v>3</v>
      </c>
      <c r="E13" s="235">
        <v>2897</v>
      </c>
      <c r="F13" s="235">
        <v>5</v>
      </c>
      <c r="G13" s="235">
        <v>48</v>
      </c>
      <c r="H13" s="235">
        <v>14</v>
      </c>
      <c r="I13" s="235">
        <v>14</v>
      </c>
      <c r="J13" s="235">
        <v>14</v>
      </c>
      <c r="K13" s="235">
        <v>55</v>
      </c>
      <c r="L13" s="235">
        <v>125</v>
      </c>
      <c r="M13" s="235">
        <v>0</v>
      </c>
      <c r="N13" s="235">
        <v>4</v>
      </c>
      <c r="O13" s="235">
        <v>51</v>
      </c>
      <c r="P13" s="235">
        <v>23</v>
      </c>
      <c r="Q13" s="235">
        <v>0</v>
      </c>
      <c r="R13" s="236">
        <v>76</v>
      </c>
      <c r="S13" s="236">
        <v>161</v>
      </c>
      <c r="T13" s="237">
        <v>40</v>
      </c>
      <c r="U13" s="237">
        <v>27</v>
      </c>
      <c r="V13" s="237">
        <v>43</v>
      </c>
      <c r="W13" s="237">
        <v>1</v>
      </c>
      <c r="X13" s="237">
        <v>2</v>
      </c>
      <c r="Y13" s="237">
        <v>3</v>
      </c>
      <c r="Z13" s="237">
        <v>0</v>
      </c>
      <c r="AA13" s="237">
        <v>0</v>
      </c>
      <c r="AB13" s="237">
        <v>0</v>
      </c>
      <c r="AC13" s="237">
        <v>1</v>
      </c>
      <c r="AD13" s="237">
        <v>4</v>
      </c>
      <c r="AE13" s="237">
        <v>3</v>
      </c>
      <c r="AF13" s="237">
        <v>1</v>
      </c>
      <c r="AG13" s="237">
        <v>371</v>
      </c>
    </row>
    <row r="14" spans="1:33" x14ac:dyDescent="0.3">
      <c r="A14" s="2" t="s">
        <v>91</v>
      </c>
      <c r="B14" s="2"/>
      <c r="C14" s="81"/>
      <c r="D14" s="2"/>
      <c r="E14" s="81"/>
      <c r="F14" s="2"/>
      <c r="G14" s="81"/>
      <c r="H14" s="2"/>
      <c r="I14" s="2"/>
      <c r="J14" s="2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2"/>
      <c r="AB14" s="146"/>
      <c r="AC14" s="146"/>
      <c r="AD14" s="146"/>
      <c r="AE14" s="146"/>
      <c r="AF14" s="146"/>
      <c r="AG14" s="146"/>
    </row>
    <row r="15" spans="1:33" x14ac:dyDescent="0.3">
      <c r="A15" s="2" t="s">
        <v>389</v>
      </c>
      <c r="B15" s="2"/>
      <c r="C15" s="2"/>
      <c r="D15" s="2"/>
      <c r="E15" s="2"/>
      <c r="F15" s="2"/>
      <c r="G15" s="2"/>
      <c r="H15" s="2"/>
      <c r="I15" s="2"/>
      <c r="J15" s="2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</row>
  </sheetData>
  <phoneticPr fontId="3" type="noConversion"/>
  <dataValidations count="1">
    <dataValidation type="whole" operator="greaterThanOrEqual" allowBlank="1" showInputMessage="1" showErrorMessage="1" errorTitle="숫자 입력란~~~~~~~" sqref="E12:AG13 E5:AG9">
      <formula1>0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B1" sqref="B1"/>
    </sheetView>
  </sheetViews>
  <sheetFormatPr defaultRowHeight="16.5" x14ac:dyDescent="0.3"/>
  <cols>
    <col min="1" max="17" width="10.625" customWidth="1"/>
  </cols>
  <sheetData>
    <row r="1" spans="1:22" ht="18.75" x14ac:dyDescent="0.3">
      <c r="B1" s="1" t="s">
        <v>564</v>
      </c>
      <c r="C1" s="17"/>
      <c r="D1" s="17"/>
      <c r="E1" s="17"/>
      <c r="F1" s="17"/>
      <c r="G1" s="17"/>
      <c r="H1" s="17"/>
      <c r="I1" s="17"/>
      <c r="J1" s="17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x14ac:dyDescent="0.3">
      <c r="A3" s="2" t="s">
        <v>448</v>
      </c>
      <c r="B3" s="2"/>
      <c r="C3" s="2"/>
      <c r="D3" s="2"/>
      <c r="E3" s="2"/>
      <c r="F3" s="2"/>
      <c r="G3" s="2"/>
      <c r="H3" s="2"/>
      <c r="I3" s="2"/>
      <c r="J3" s="2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24.75" customHeight="1" x14ac:dyDescent="0.3">
      <c r="A4" s="751" t="s">
        <v>23</v>
      </c>
      <c r="B4" s="752" t="s">
        <v>110</v>
      </c>
      <c r="C4" s="753" t="s">
        <v>476</v>
      </c>
      <c r="D4" s="754" t="s">
        <v>477</v>
      </c>
      <c r="E4" s="755"/>
      <c r="F4" s="755"/>
      <c r="G4" s="755"/>
      <c r="H4" s="756"/>
      <c r="I4" s="754" t="s">
        <v>478</v>
      </c>
      <c r="J4" s="757"/>
      <c r="K4" s="757"/>
      <c r="L4" s="757"/>
      <c r="M4" s="757"/>
      <c r="N4" s="757"/>
      <c r="O4" s="757"/>
      <c r="P4" s="757"/>
      <c r="Q4" s="757"/>
      <c r="R4" s="146"/>
      <c r="S4" s="146"/>
      <c r="T4" s="146"/>
      <c r="U4" s="146"/>
      <c r="V4" s="146"/>
    </row>
    <row r="5" spans="1:22" ht="27" x14ac:dyDescent="0.3">
      <c r="A5" s="751"/>
      <c r="B5" s="752"/>
      <c r="C5" s="753"/>
      <c r="D5" s="238"/>
      <c r="E5" s="339" t="s">
        <v>479</v>
      </c>
      <c r="F5" s="339" t="s">
        <v>480</v>
      </c>
      <c r="G5" s="338" t="s">
        <v>481</v>
      </c>
      <c r="H5" s="338" t="s">
        <v>197</v>
      </c>
      <c r="I5" s="238"/>
      <c r="J5" s="339" t="s">
        <v>482</v>
      </c>
      <c r="K5" s="339" t="s">
        <v>483</v>
      </c>
      <c r="L5" s="339" t="s">
        <v>484</v>
      </c>
      <c r="M5" s="239" t="s">
        <v>485</v>
      </c>
      <c r="N5" s="339" t="s">
        <v>486</v>
      </c>
      <c r="O5" s="339" t="s">
        <v>487</v>
      </c>
      <c r="P5" s="338" t="s">
        <v>488</v>
      </c>
      <c r="Q5" s="239" t="s">
        <v>489</v>
      </c>
      <c r="R5" s="146"/>
      <c r="S5" s="146"/>
      <c r="T5" s="146"/>
      <c r="U5" s="146"/>
      <c r="V5" s="146"/>
    </row>
    <row r="6" spans="1:22" ht="24" customHeight="1" x14ac:dyDescent="0.3">
      <c r="A6" s="240" t="s">
        <v>59</v>
      </c>
      <c r="B6" s="471">
        <v>319</v>
      </c>
      <c r="C6" s="472">
        <v>0</v>
      </c>
      <c r="D6" s="472">
        <v>97</v>
      </c>
      <c r="E6" s="472">
        <v>57</v>
      </c>
      <c r="F6" s="472">
        <v>0</v>
      </c>
      <c r="G6" s="472">
        <v>0</v>
      </c>
      <c r="H6" s="472">
        <v>40</v>
      </c>
      <c r="I6" s="472">
        <v>222</v>
      </c>
      <c r="J6" s="472">
        <v>20</v>
      </c>
      <c r="K6" s="472">
        <v>11</v>
      </c>
      <c r="L6" s="472">
        <v>53</v>
      </c>
      <c r="M6" s="472">
        <v>48</v>
      </c>
      <c r="N6" s="472">
        <v>0</v>
      </c>
      <c r="O6" s="472">
        <v>84</v>
      </c>
      <c r="P6" s="472">
        <v>6</v>
      </c>
      <c r="Q6" s="472">
        <v>0</v>
      </c>
      <c r="R6" s="81"/>
      <c r="S6" s="81"/>
      <c r="T6" s="81"/>
      <c r="U6" s="81"/>
      <c r="V6" s="81"/>
    </row>
    <row r="7" spans="1:22" ht="24" customHeight="1" x14ac:dyDescent="0.3">
      <c r="A7" s="240" t="s">
        <v>8</v>
      </c>
      <c r="B7" s="473">
        <v>288</v>
      </c>
      <c r="C7" s="474">
        <v>0</v>
      </c>
      <c r="D7" s="474">
        <v>88</v>
      </c>
      <c r="E7" s="474">
        <v>52</v>
      </c>
      <c r="F7" s="474">
        <v>0</v>
      </c>
      <c r="G7" s="474">
        <v>0</v>
      </c>
      <c r="H7" s="474">
        <v>36</v>
      </c>
      <c r="I7" s="474">
        <v>200</v>
      </c>
      <c r="J7" s="474">
        <v>22</v>
      </c>
      <c r="K7" s="474">
        <v>10</v>
      </c>
      <c r="L7" s="474">
        <v>50</v>
      </c>
      <c r="M7" s="474">
        <v>43</v>
      </c>
      <c r="N7" s="474">
        <v>0</v>
      </c>
      <c r="O7" s="474">
        <v>70</v>
      </c>
      <c r="P7" s="474">
        <v>5</v>
      </c>
      <c r="Q7" s="474">
        <v>0</v>
      </c>
      <c r="R7" s="81"/>
      <c r="S7" s="81"/>
      <c r="T7" s="81"/>
      <c r="U7" s="81"/>
      <c r="V7" s="81"/>
    </row>
    <row r="8" spans="1:22" ht="24" customHeight="1" x14ac:dyDescent="0.3">
      <c r="A8" s="240" t="s">
        <v>60</v>
      </c>
      <c r="B8" s="372">
        <v>281</v>
      </c>
      <c r="C8" s="376">
        <v>0</v>
      </c>
      <c r="D8" s="376">
        <v>86</v>
      </c>
      <c r="E8" s="376">
        <v>50</v>
      </c>
      <c r="F8" s="376">
        <v>0</v>
      </c>
      <c r="G8" s="376">
        <v>0</v>
      </c>
      <c r="H8" s="376">
        <v>36</v>
      </c>
      <c r="I8" s="376">
        <v>195</v>
      </c>
      <c r="J8" s="376">
        <v>23</v>
      </c>
      <c r="K8" s="376">
        <v>9</v>
      </c>
      <c r="L8" s="376">
        <v>47</v>
      </c>
      <c r="M8" s="376">
        <v>43</v>
      </c>
      <c r="N8" s="376">
        <v>0</v>
      </c>
      <c r="O8" s="376">
        <v>68</v>
      </c>
      <c r="P8" s="376">
        <v>5</v>
      </c>
      <c r="Q8" s="376">
        <v>0</v>
      </c>
      <c r="R8" s="81"/>
      <c r="S8" s="81"/>
      <c r="T8" s="81"/>
      <c r="U8" s="81"/>
      <c r="V8" s="81"/>
    </row>
    <row r="9" spans="1:22" ht="24" customHeight="1" x14ac:dyDescent="0.3">
      <c r="A9" s="240" t="s">
        <v>10</v>
      </c>
      <c r="B9" s="597">
        <v>265</v>
      </c>
      <c r="C9" s="598">
        <v>0</v>
      </c>
      <c r="D9" s="599">
        <f>SUM(E9:H9)</f>
        <v>80</v>
      </c>
      <c r="E9" s="598">
        <v>46</v>
      </c>
      <c r="F9" s="598">
        <v>0</v>
      </c>
      <c r="G9" s="598">
        <v>0</v>
      </c>
      <c r="H9" s="598">
        <v>34</v>
      </c>
      <c r="I9" s="599">
        <f>SUM(J9:Q9)</f>
        <v>185</v>
      </c>
      <c r="J9" s="598">
        <v>23</v>
      </c>
      <c r="K9" s="600">
        <v>8</v>
      </c>
      <c r="L9" s="600">
        <v>42</v>
      </c>
      <c r="M9" s="600">
        <v>40</v>
      </c>
      <c r="N9" s="600">
        <v>0</v>
      </c>
      <c r="O9" s="600">
        <v>66</v>
      </c>
      <c r="P9" s="600">
        <v>6</v>
      </c>
      <c r="Q9" s="600">
        <v>0</v>
      </c>
      <c r="R9" s="81"/>
      <c r="S9" s="81"/>
      <c r="T9" s="81"/>
      <c r="U9" s="81"/>
      <c r="V9" s="81"/>
    </row>
    <row r="10" spans="1:22" ht="24" customHeight="1" x14ac:dyDescent="0.3">
      <c r="A10" s="240" t="s">
        <v>11</v>
      </c>
      <c r="B10" s="601">
        <v>474</v>
      </c>
      <c r="C10" s="602">
        <v>0</v>
      </c>
      <c r="D10" s="603">
        <v>121</v>
      </c>
      <c r="E10" s="602">
        <v>83</v>
      </c>
      <c r="F10" s="602">
        <v>0</v>
      </c>
      <c r="G10" s="602">
        <v>0</v>
      </c>
      <c r="H10" s="602">
        <v>38</v>
      </c>
      <c r="I10" s="603">
        <v>245</v>
      </c>
      <c r="J10" s="602">
        <v>23</v>
      </c>
      <c r="K10" s="604">
        <v>15</v>
      </c>
      <c r="L10" s="604">
        <v>62</v>
      </c>
      <c r="M10" s="604">
        <v>44</v>
      </c>
      <c r="N10" s="604">
        <v>0</v>
      </c>
      <c r="O10" s="604">
        <v>95</v>
      </c>
      <c r="P10" s="604">
        <v>6</v>
      </c>
      <c r="Q10" s="604">
        <v>0</v>
      </c>
      <c r="R10" s="81"/>
      <c r="S10" s="81"/>
      <c r="T10" s="81"/>
      <c r="U10" s="81"/>
      <c r="V10" s="81"/>
    </row>
    <row r="11" spans="1:22" ht="24" customHeight="1" x14ac:dyDescent="0.3">
      <c r="A11" s="295" t="s">
        <v>12</v>
      </c>
      <c r="B11" s="296">
        <f>B13+B14</f>
        <v>343</v>
      </c>
      <c r="C11" s="294">
        <f t="shared" ref="C11:Q11" si="0">C13+C14</f>
        <v>0</v>
      </c>
      <c r="D11" s="294">
        <f t="shared" si="0"/>
        <v>115</v>
      </c>
      <c r="E11" s="294">
        <f t="shared" si="0"/>
        <v>80</v>
      </c>
      <c r="F11" s="294">
        <f t="shared" si="0"/>
        <v>0</v>
      </c>
      <c r="G11" s="294">
        <f t="shared" si="0"/>
        <v>0</v>
      </c>
      <c r="H11" s="294">
        <f t="shared" si="0"/>
        <v>35</v>
      </c>
      <c r="I11" s="294">
        <f t="shared" si="0"/>
        <v>228</v>
      </c>
      <c r="J11" s="294">
        <f t="shared" si="0"/>
        <v>23</v>
      </c>
      <c r="K11" s="294">
        <f t="shared" si="0"/>
        <v>15</v>
      </c>
      <c r="L11" s="294">
        <f t="shared" si="0"/>
        <v>59</v>
      </c>
      <c r="M11" s="294">
        <f t="shared" si="0"/>
        <v>38</v>
      </c>
      <c r="N11" s="294">
        <f t="shared" si="0"/>
        <v>0</v>
      </c>
      <c r="O11" s="294">
        <f t="shared" si="0"/>
        <v>87</v>
      </c>
      <c r="P11" s="294">
        <f t="shared" si="0"/>
        <v>6</v>
      </c>
      <c r="Q11" s="294">
        <f t="shared" si="0"/>
        <v>0</v>
      </c>
      <c r="R11" s="86"/>
      <c r="S11" s="86"/>
      <c r="T11" s="86"/>
      <c r="U11" s="86"/>
      <c r="V11" s="86"/>
    </row>
    <row r="12" spans="1:22" ht="24" customHeight="1" x14ac:dyDescent="0.3">
      <c r="A12" s="245"/>
      <c r="B12" s="243">
        <f>D12+I12</f>
        <v>343</v>
      </c>
      <c r="C12" s="243">
        <v>0</v>
      </c>
      <c r="D12" s="243">
        <f>D13+D14</f>
        <v>115</v>
      </c>
      <c r="E12" s="243">
        <v>80</v>
      </c>
      <c r="F12" s="243">
        <v>0</v>
      </c>
      <c r="G12" s="243">
        <v>0</v>
      </c>
      <c r="H12" s="243">
        <v>35</v>
      </c>
      <c r="I12" s="243">
        <f>I13+I14</f>
        <v>228</v>
      </c>
      <c r="J12" s="243">
        <v>23</v>
      </c>
      <c r="K12" s="243">
        <v>15</v>
      </c>
      <c r="L12" s="243">
        <v>59</v>
      </c>
      <c r="M12" s="243">
        <v>38</v>
      </c>
      <c r="N12" s="243">
        <v>0</v>
      </c>
      <c r="O12" s="243">
        <v>87</v>
      </c>
      <c r="P12" s="243">
        <v>6</v>
      </c>
      <c r="Q12" s="243">
        <v>0</v>
      </c>
      <c r="R12" s="86"/>
      <c r="S12" s="86"/>
      <c r="T12" s="86"/>
      <c r="U12" s="86"/>
      <c r="V12" s="86"/>
    </row>
    <row r="13" spans="1:22" ht="24" customHeight="1" x14ac:dyDescent="0.3">
      <c r="A13" s="240" t="s">
        <v>89</v>
      </c>
      <c r="B13" s="241">
        <f>D13+I13</f>
        <v>246</v>
      </c>
      <c r="C13" s="242"/>
      <c r="D13" s="243">
        <v>75</v>
      </c>
      <c r="E13" s="242">
        <v>44</v>
      </c>
      <c r="F13" s="242"/>
      <c r="G13" s="242"/>
      <c r="H13" s="242">
        <v>31</v>
      </c>
      <c r="I13" s="243">
        <v>171</v>
      </c>
      <c r="J13" s="242">
        <v>23</v>
      </c>
      <c r="K13" s="244">
        <v>8</v>
      </c>
      <c r="L13" s="244">
        <v>40</v>
      </c>
      <c r="M13" s="244">
        <v>32</v>
      </c>
      <c r="N13" s="244"/>
      <c r="O13" s="244">
        <v>62</v>
      </c>
      <c r="P13" s="244">
        <v>6</v>
      </c>
      <c r="Q13" s="244"/>
      <c r="R13" s="86"/>
      <c r="S13" s="86"/>
      <c r="T13" s="86"/>
      <c r="U13" s="86"/>
      <c r="V13" s="86"/>
    </row>
    <row r="14" spans="1:22" ht="24" customHeight="1" x14ac:dyDescent="0.3">
      <c r="A14" s="246" t="s">
        <v>90</v>
      </c>
      <c r="B14" s="247">
        <f>D14+I14</f>
        <v>97</v>
      </c>
      <c r="C14" s="248"/>
      <c r="D14" s="249">
        <v>40</v>
      </c>
      <c r="E14" s="248">
        <v>36</v>
      </c>
      <c r="F14" s="248"/>
      <c r="G14" s="248"/>
      <c r="H14" s="248">
        <v>4</v>
      </c>
      <c r="I14" s="249">
        <f>K14+L14+M14+O14</f>
        <v>57</v>
      </c>
      <c r="J14" s="248"/>
      <c r="K14" s="250">
        <v>7</v>
      </c>
      <c r="L14" s="250">
        <v>19</v>
      </c>
      <c r="M14" s="250">
        <v>6</v>
      </c>
      <c r="N14" s="250"/>
      <c r="O14" s="250">
        <v>25</v>
      </c>
      <c r="P14" s="250"/>
      <c r="Q14" s="250"/>
      <c r="R14" s="19"/>
      <c r="S14" s="232"/>
      <c r="T14" s="232"/>
      <c r="U14" s="232"/>
      <c r="V14" s="232"/>
    </row>
    <row r="15" spans="1:22" x14ac:dyDescent="0.3">
      <c r="A15" s="2" t="s">
        <v>91</v>
      </c>
      <c r="B15" s="2"/>
      <c r="C15" s="81"/>
      <c r="D15" s="2"/>
      <c r="E15" s="81"/>
      <c r="F15" s="2"/>
      <c r="G15" s="81"/>
      <c r="H15" s="2"/>
      <c r="I15" s="2"/>
      <c r="J15" s="2"/>
      <c r="K15" s="146"/>
      <c r="L15" s="146"/>
      <c r="M15" s="146"/>
      <c r="N15" s="146"/>
      <c r="O15" s="146"/>
      <c r="P15" s="146"/>
      <c r="Q15" s="251"/>
      <c r="R15" s="251"/>
      <c r="S15" s="146"/>
      <c r="T15" s="146"/>
      <c r="U15" s="146"/>
      <c r="V15" s="146"/>
    </row>
    <row r="16" spans="1:22" x14ac:dyDescent="0.3">
      <c r="A16" s="2" t="s">
        <v>389</v>
      </c>
      <c r="B16" s="2"/>
      <c r="C16" s="2"/>
      <c r="D16" s="2"/>
      <c r="E16" s="2"/>
      <c r="F16" s="61"/>
      <c r="G16" s="61"/>
      <c r="H16" s="61"/>
      <c r="I16" s="61"/>
      <c r="J16" s="61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</row>
    <row r="17" spans="1:22" ht="18.75" x14ac:dyDescent="0.25">
      <c r="A17" s="108"/>
      <c r="B17" s="253"/>
      <c r="C17" s="108"/>
      <c r="D17" s="108"/>
      <c r="E17" s="108"/>
      <c r="F17" s="108"/>
      <c r="G17" s="108"/>
      <c r="H17" s="108"/>
      <c r="I17" s="254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</sheetData>
  <mergeCells count="5">
    <mergeCell ref="A4:A5"/>
    <mergeCell ref="B4:B5"/>
    <mergeCell ref="C4:C5"/>
    <mergeCell ref="D4:H4"/>
    <mergeCell ref="I4:Q4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1" sqref="B1"/>
    </sheetView>
  </sheetViews>
  <sheetFormatPr defaultRowHeight="16.5" x14ac:dyDescent="0.3"/>
  <cols>
    <col min="1" max="19" width="10.625" customWidth="1"/>
  </cols>
  <sheetData>
    <row r="1" spans="1:19" ht="18.75" x14ac:dyDescent="0.3">
      <c r="B1" s="606" t="s">
        <v>565</v>
      </c>
      <c r="C1" s="255"/>
      <c r="D1" s="255"/>
      <c r="E1" s="255"/>
      <c r="F1" s="255"/>
      <c r="G1" s="255"/>
      <c r="H1" s="255"/>
      <c r="I1" s="255"/>
      <c r="J1" s="255"/>
      <c r="K1" s="252"/>
      <c r="L1" s="252"/>
      <c r="M1" s="252"/>
      <c r="N1" s="252"/>
      <c r="O1" s="252"/>
      <c r="P1" s="252"/>
      <c r="Q1" s="252"/>
      <c r="R1" s="252"/>
      <c r="S1" s="252"/>
    </row>
    <row r="2" spans="1:19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3">
      <c r="A3" s="256" t="s">
        <v>490</v>
      </c>
      <c r="B3" s="61"/>
      <c r="C3" s="61"/>
      <c r="D3" s="61"/>
      <c r="E3" s="61"/>
      <c r="F3" s="61"/>
      <c r="G3" s="61"/>
      <c r="H3" s="61"/>
      <c r="I3" s="256" t="s">
        <v>34</v>
      </c>
      <c r="J3" s="61"/>
      <c r="K3" s="61"/>
      <c r="L3" s="61"/>
      <c r="M3" s="256" t="s">
        <v>34</v>
      </c>
      <c r="N3" s="61"/>
      <c r="O3" s="61"/>
      <c r="P3" s="61"/>
      <c r="Q3" s="61"/>
      <c r="R3" s="61"/>
      <c r="S3" s="61"/>
    </row>
    <row r="4" spans="1:19" x14ac:dyDescent="0.3">
      <c r="A4" s="705" t="s">
        <v>491</v>
      </c>
      <c r="B4" s="699" t="s">
        <v>492</v>
      </c>
      <c r="C4" s="692"/>
      <c r="D4" s="699" t="s">
        <v>493</v>
      </c>
      <c r="E4" s="692"/>
      <c r="F4" s="699" t="s">
        <v>494</v>
      </c>
      <c r="G4" s="692"/>
      <c r="H4" s="693" t="s">
        <v>495</v>
      </c>
      <c r="I4" s="694"/>
      <c r="J4" s="694"/>
      <c r="K4" s="705"/>
      <c r="L4" s="693" t="s">
        <v>496</v>
      </c>
      <c r="M4" s="694"/>
      <c r="N4" s="694"/>
      <c r="O4" s="694"/>
      <c r="P4" s="694"/>
      <c r="Q4" s="758"/>
      <c r="R4" s="759"/>
      <c r="S4" s="759"/>
    </row>
    <row r="5" spans="1:19" ht="27" x14ac:dyDescent="0.3">
      <c r="A5" s="705"/>
      <c r="B5" s="257" t="s">
        <v>34</v>
      </c>
      <c r="C5" s="258" t="s">
        <v>497</v>
      </c>
      <c r="D5" s="257" t="s">
        <v>34</v>
      </c>
      <c r="E5" s="258" t="s">
        <v>498</v>
      </c>
      <c r="F5" s="257" t="s">
        <v>34</v>
      </c>
      <c r="G5" s="258" t="s">
        <v>498</v>
      </c>
      <c r="H5" s="335" t="s">
        <v>499</v>
      </c>
      <c r="I5" s="335" t="s">
        <v>500</v>
      </c>
      <c r="J5" s="335" t="s">
        <v>501</v>
      </c>
      <c r="K5" s="258" t="s">
        <v>502</v>
      </c>
      <c r="L5" s="335" t="s">
        <v>385</v>
      </c>
      <c r="M5" s="335" t="s">
        <v>386</v>
      </c>
      <c r="N5" s="335" t="s">
        <v>503</v>
      </c>
      <c r="O5" s="335" t="s">
        <v>504</v>
      </c>
      <c r="P5" s="335" t="s">
        <v>376</v>
      </c>
      <c r="Q5" s="335" t="s">
        <v>270</v>
      </c>
      <c r="R5" s="335" t="s">
        <v>505</v>
      </c>
      <c r="S5" s="336" t="s">
        <v>506</v>
      </c>
    </row>
    <row r="6" spans="1:19" ht="24" customHeight="1" x14ac:dyDescent="0.3">
      <c r="A6" s="259" t="s">
        <v>59</v>
      </c>
      <c r="B6" s="424" t="s">
        <v>403</v>
      </c>
      <c r="C6" s="425" t="s">
        <v>403</v>
      </c>
      <c r="D6" s="425" t="s">
        <v>403</v>
      </c>
      <c r="E6" s="607" t="s">
        <v>403</v>
      </c>
      <c r="F6" s="425" t="s">
        <v>403</v>
      </c>
      <c r="G6" s="607" t="s">
        <v>403</v>
      </c>
      <c r="H6" s="425" t="s">
        <v>403</v>
      </c>
      <c r="I6" s="425" t="s">
        <v>403</v>
      </c>
      <c r="J6" s="425" t="s">
        <v>403</v>
      </c>
      <c r="K6" s="425" t="s">
        <v>403</v>
      </c>
      <c r="L6" s="425" t="s">
        <v>403</v>
      </c>
      <c r="M6" s="425" t="s">
        <v>403</v>
      </c>
      <c r="N6" s="425" t="s">
        <v>403</v>
      </c>
      <c r="O6" s="425" t="s">
        <v>403</v>
      </c>
      <c r="P6" s="425" t="s">
        <v>403</v>
      </c>
      <c r="Q6" s="425" t="s">
        <v>403</v>
      </c>
      <c r="R6" s="608"/>
      <c r="S6" s="608"/>
    </row>
    <row r="7" spans="1:19" ht="24" customHeight="1" x14ac:dyDescent="0.3">
      <c r="A7" s="259" t="s">
        <v>8</v>
      </c>
      <c r="B7" s="427">
        <v>2505</v>
      </c>
      <c r="C7" s="609">
        <v>138.72889991582119</v>
      </c>
      <c r="D7" s="428">
        <v>22</v>
      </c>
      <c r="E7" s="609">
        <v>4.901513007947135</v>
      </c>
      <c r="F7" s="428">
        <v>3498</v>
      </c>
      <c r="G7" s="609">
        <v>779.3</v>
      </c>
      <c r="H7" s="428">
        <v>475</v>
      </c>
      <c r="I7" s="428">
        <v>1920</v>
      </c>
      <c r="J7" s="428">
        <v>110</v>
      </c>
      <c r="K7" s="428">
        <v>0</v>
      </c>
      <c r="L7" s="428">
        <v>1593</v>
      </c>
      <c r="M7" s="428">
        <v>157</v>
      </c>
      <c r="N7" s="428">
        <v>324</v>
      </c>
      <c r="O7" s="428" t="s">
        <v>403</v>
      </c>
      <c r="P7" s="428">
        <v>154</v>
      </c>
      <c r="Q7" s="428">
        <v>277</v>
      </c>
      <c r="R7" s="610"/>
      <c r="S7" s="610">
        <v>448841</v>
      </c>
    </row>
    <row r="8" spans="1:19" ht="24" customHeight="1" x14ac:dyDescent="0.3">
      <c r="A8" s="259" t="s">
        <v>60</v>
      </c>
      <c r="B8" s="611">
        <v>2362</v>
      </c>
      <c r="C8" s="612">
        <f>B8/R8*10000</f>
        <v>127.57499486891427</v>
      </c>
      <c r="D8" s="613">
        <v>25</v>
      </c>
      <c r="E8" s="612">
        <f>D8/S8*100000</f>
        <v>5.565982496098246</v>
      </c>
      <c r="F8" s="613">
        <v>3263</v>
      </c>
      <c r="G8" s="612">
        <f>F8/S8*100000</f>
        <v>726.47203539074303</v>
      </c>
      <c r="H8" s="613">
        <v>494</v>
      </c>
      <c r="I8" s="613">
        <v>1771</v>
      </c>
      <c r="J8" s="613">
        <v>97</v>
      </c>
      <c r="K8" s="614">
        <v>0</v>
      </c>
      <c r="L8" s="613">
        <v>1484</v>
      </c>
      <c r="M8" s="613">
        <v>125</v>
      </c>
      <c r="N8" s="613">
        <v>317</v>
      </c>
      <c r="O8" s="613">
        <v>0</v>
      </c>
      <c r="P8" s="613">
        <v>251</v>
      </c>
      <c r="Q8" s="613">
        <v>185</v>
      </c>
      <c r="R8" s="615">
        <v>185146</v>
      </c>
      <c r="S8" s="615">
        <v>449157</v>
      </c>
    </row>
    <row r="9" spans="1:19" ht="24" customHeight="1" x14ac:dyDescent="0.3">
      <c r="A9" s="259" t="s">
        <v>10</v>
      </c>
      <c r="B9" s="543">
        <v>2393</v>
      </c>
      <c r="C9" s="616">
        <f>B9/R9*10000</f>
        <v>125.88442620794865</v>
      </c>
      <c r="D9" s="536">
        <v>29</v>
      </c>
      <c r="E9" s="616">
        <f>D9/S9*100000</f>
        <v>6.4748474503613629</v>
      </c>
      <c r="F9" s="536">
        <v>3400</v>
      </c>
      <c r="G9" s="616">
        <f>F9/S9*100000</f>
        <v>759.12004590443576</v>
      </c>
      <c r="H9" s="536">
        <v>515</v>
      </c>
      <c r="I9" s="536">
        <v>1789</v>
      </c>
      <c r="J9" s="536">
        <v>89</v>
      </c>
      <c r="K9" s="434">
        <v>0</v>
      </c>
      <c r="L9" s="536">
        <v>1492</v>
      </c>
      <c r="M9" s="536">
        <v>118</v>
      </c>
      <c r="N9" s="536">
        <v>301</v>
      </c>
      <c r="O9" s="536">
        <v>0</v>
      </c>
      <c r="P9" s="536">
        <v>266</v>
      </c>
      <c r="Q9" s="536">
        <v>216</v>
      </c>
      <c r="R9" s="536">
        <v>190095</v>
      </c>
      <c r="S9" s="536">
        <v>447887</v>
      </c>
    </row>
    <row r="10" spans="1:19" ht="24" customHeight="1" x14ac:dyDescent="0.3">
      <c r="A10" s="261" t="s">
        <v>11</v>
      </c>
      <c r="B10" s="544">
        <v>2249</v>
      </c>
      <c r="C10" s="617">
        <v>116</v>
      </c>
      <c r="D10" s="545">
        <v>26</v>
      </c>
      <c r="E10" s="617">
        <v>5.8</v>
      </c>
      <c r="F10" s="545">
        <v>3204</v>
      </c>
      <c r="G10" s="617">
        <v>719.6</v>
      </c>
      <c r="H10" s="545">
        <v>456</v>
      </c>
      <c r="I10" s="545">
        <v>1723</v>
      </c>
      <c r="J10" s="545">
        <v>70</v>
      </c>
      <c r="K10" s="432">
        <v>0</v>
      </c>
      <c r="L10" s="545">
        <v>1474</v>
      </c>
      <c r="M10" s="545">
        <v>88</v>
      </c>
      <c r="N10" s="545">
        <v>252</v>
      </c>
      <c r="O10" s="545">
        <v>0</v>
      </c>
      <c r="P10" s="545">
        <v>261</v>
      </c>
      <c r="Q10" s="545">
        <v>174</v>
      </c>
      <c r="R10" s="545">
        <v>193902</v>
      </c>
      <c r="S10" s="545">
        <v>445230</v>
      </c>
    </row>
    <row r="11" spans="1:19" ht="24" customHeight="1" x14ac:dyDescent="0.3">
      <c r="A11" s="312" t="s">
        <v>12</v>
      </c>
      <c r="B11" s="311">
        <f>B13+B14</f>
        <v>2189</v>
      </c>
      <c r="C11" s="311">
        <v>110</v>
      </c>
      <c r="D11" s="311">
        <f t="shared" ref="D11:N11" si="0">D13+D14</f>
        <v>22</v>
      </c>
      <c r="E11" s="311">
        <v>4.9000000000000004</v>
      </c>
      <c r="F11" s="311">
        <f t="shared" si="0"/>
        <v>3035</v>
      </c>
      <c r="G11" s="311">
        <v>280.2</v>
      </c>
      <c r="H11" s="311">
        <f t="shared" si="0"/>
        <v>450</v>
      </c>
      <c r="I11" s="311">
        <f t="shared" si="0"/>
        <v>1673</v>
      </c>
      <c r="J11" s="311">
        <f t="shared" si="0"/>
        <v>66</v>
      </c>
      <c r="K11" s="311">
        <f t="shared" si="0"/>
        <v>0</v>
      </c>
      <c r="L11" s="311">
        <f t="shared" si="0"/>
        <v>1361</v>
      </c>
      <c r="M11" s="311">
        <f t="shared" si="0"/>
        <v>94</v>
      </c>
      <c r="N11" s="311">
        <f t="shared" si="0"/>
        <v>282</v>
      </c>
      <c r="O11" s="311">
        <v>0</v>
      </c>
      <c r="P11" s="311">
        <v>234</v>
      </c>
      <c r="Q11" s="311">
        <v>218</v>
      </c>
      <c r="R11" s="185">
        <v>198959</v>
      </c>
      <c r="S11" s="185">
        <v>446201</v>
      </c>
    </row>
    <row r="12" spans="1:19" ht="24" customHeight="1" x14ac:dyDescent="0.3">
      <c r="A12" s="304"/>
      <c r="B12" s="180">
        <v>2189</v>
      </c>
      <c r="C12" s="180">
        <v>110</v>
      </c>
      <c r="D12" s="180">
        <v>22</v>
      </c>
      <c r="E12" s="180">
        <v>4.9000000000000004</v>
      </c>
      <c r="F12" s="180">
        <v>3035</v>
      </c>
      <c r="G12" s="180">
        <v>280.2</v>
      </c>
      <c r="H12" s="180">
        <v>450</v>
      </c>
      <c r="I12" s="180">
        <v>1673</v>
      </c>
      <c r="J12" s="180">
        <v>66</v>
      </c>
      <c r="K12" s="180">
        <v>0</v>
      </c>
      <c r="L12" s="180">
        <v>1361</v>
      </c>
      <c r="M12" s="180">
        <v>94</v>
      </c>
      <c r="N12" s="180">
        <v>282</v>
      </c>
      <c r="O12" s="180">
        <v>0</v>
      </c>
      <c r="P12" s="180">
        <v>234</v>
      </c>
      <c r="Q12" s="180">
        <v>218</v>
      </c>
      <c r="R12" s="180">
        <v>198959</v>
      </c>
      <c r="S12" s="180">
        <v>446201</v>
      </c>
    </row>
    <row r="13" spans="1:19" ht="24" customHeight="1" x14ac:dyDescent="0.3">
      <c r="A13" s="259" t="s">
        <v>507</v>
      </c>
      <c r="B13" s="211">
        <v>1115</v>
      </c>
      <c r="C13" s="180"/>
      <c r="D13" s="180">
        <v>16</v>
      </c>
      <c r="E13" s="260"/>
      <c r="F13" s="180">
        <v>1470</v>
      </c>
      <c r="G13" s="260"/>
      <c r="H13" s="180">
        <v>246</v>
      </c>
      <c r="I13" s="180">
        <v>834</v>
      </c>
      <c r="J13" s="180">
        <v>35</v>
      </c>
      <c r="K13" s="65"/>
      <c r="L13" s="180">
        <v>671</v>
      </c>
      <c r="M13" s="180">
        <v>46</v>
      </c>
      <c r="N13" s="180">
        <v>164</v>
      </c>
      <c r="O13" s="180">
        <v>0</v>
      </c>
      <c r="P13" s="180">
        <v>124</v>
      </c>
      <c r="Q13" s="180">
        <v>110</v>
      </c>
      <c r="R13" s="180"/>
      <c r="S13" s="180"/>
    </row>
    <row r="14" spans="1:19" ht="24" customHeight="1" x14ac:dyDescent="0.3">
      <c r="A14" s="274" t="s">
        <v>107</v>
      </c>
      <c r="B14" s="306">
        <v>1074</v>
      </c>
      <c r="C14" s="307"/>
      <c r="D14" s="307">
        <v>6</v>
      </c>
      <c r="E14" s="308"/>
      <c r="F14" s="307">
        <v>1565</v>
      </c>
      <c r="G14" s="308"/>
      <c r="H14" s="307">
        <v>204</v>
      </c>
      <c r="I14" s="307">
        <v>839</v>
      </c>
      <c r="J14" s="307">
        <v>31</v>
      </c>
      <c r="K14" s="309"/>
      <c r="L14" s="307">
        <v>690</v>
      </c>
      <c r="M14" s="307">
        <v>48</v>
      </c>
      <c r="N14" s="307">
        <v>118</v>
      </c>
      <c r="O14" s="307"/>
      <c r="P14" s="307">
        <v>110</v>
      </c>
      <c r="Q14" s="307">
        <v>108</v>
      </c>
      <c r="R14" s="307"/>
      <c r="S14" s="310"/>
    </row>
    <row r="15" spans="1:19" x14ac:dyDescent="0.15">
      <c r="A15" s="61" t="s">
        <v>509</v>
      </c>
      <c r="B15" s="108"/>
      <c r="C15" s="262"/>
      <c r="D15" s="263"/>
      <c r="E15" s="262"/>
      <c r="F15" s="108"/>
      <c r="G15" s="254" t="s">
        <v>34</v>
      </c>
      <c r="H15" s="263"/>
      <c r="I15" s="108"/>
      <c r="J15" s="108"/>
      <c r="K15" s="108"/>
      <c r="L15" s="263"/>
      <c r="M15" s="263"/>
      <c r="N15" s="263"/>
      <c r="O15" s="263"/>
      <c r="P15" s="263"/>
      <c r="Q15" s="263"/>
      <c r="R15" s="108"/>
      <c r="S15" s="108"/>
    </row>
    <row r="16" spans="1:19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146"/>
      <c r="L16" s="146"/>
      <c r="M16" s="146"/>
      <c r="N16" s="146"/>
      <c r="O16" s="146"/>
      <c r="P16" s="146"/>
      <c r="Q16" s="146"/>
      <c r="R16" s="146"/>
      <c r="S16" s="146"/>
    </row>
    <row r="18" spans="12:12" x14ac:dyDescent="0.3">
      <c r="L18" s="650"/>
    </row>
    <row r="19" spans="12:12" x14ac:dyDescent="0.3">
      <c r="L19" s="650"/>
    </row>
    <row r="20" spans="12:12" x14ac:dyDescent="0.3">
      <c r="L20" s="650"/>
    </row>
    <row r="21" spans="12:12" x14ac:dyDescent="0.3">
      <c r="L21" s="651"/>
    </row>
  </sheetData>
  <mergeCells count="6">
    <mergeCell ref="L4:S4"/>
    <mergeCell ref="A4:A5"/>
    <mergeCell ref="B4:C4"/>
    <mergeCell ref="D4:E4"/>
    <mergeCell ref="F4:G4"/>
    <mergeCell ref="H4:K4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1" sqref="B1"/>
    </sheetView>
  </sheetViews>
  <sheetFormatPr defaultRowHeight="16.5" x14ac:dyDescent="0.3"/>
  <cols>
    <col min="1" max="17" width="10.875" customWidth="1"/>
  </cols>
  <sheetData>
    <row r="1" spans="1:17" ht="18.75" x14ac:dyDescent="0.3">
      <c r="B1" s="5" t="s">
        <v>581</v>
      </c>
      <c r="C1" s="218"/>
      <c r="D1" s="2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x14ac:dyDescent="0.3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x14ac:dyDescent="0.3">
      <c r="A3" s="264" t="s">
        <v>176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4" customHeight="1" x14ac:dyDescent="0.3">
      <c r="A4" s="765" t="s">
        <v>510</v>
      </c>
      <c r="B4" s="766" t="s">
        <v>511</v>
      </c>
      <c r="C4" s="767" t="s">
        <v>518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</row>
    <row r="5" spans="1:17" ht="24" customHeight="1" x14ac:dyDescent="0.3">
      <c r="A5" s="765"/>
      <c r="B5" s="766"/>
      <c r="C5" s="265" t="s">
        <v>519</v>
      </c>
      <c r="D5" s="266" t="s">
        <v>512</v>
      </c>
      <c r="E5" s="266" t="s">
        <v>513</v>
      </c>
      <c r="F5" s="266" t="s">
        <v>514</v>
      </c>
      <c r="G5" s="266" t="s">
        <v>520</v>
      </c>
      <c r="H5" s="266" t="s">
        <v>515</v>
      </c>
      <c r="I5" s="266" t="s">
        <v>521</v>
      </c>
      <c r="J5" s="266" t="s">
        <v>516</v>
      </c>
      <c r="K5" s="266" t="s">
        <v>522</v>
      </c>
      <c r="L5" s="266" t="s">
        <v>517</v>
      </c>
      <c r="M5" s="266" t="s">
        <v>523</v>
      </c>
      <c r="N5" s="266" t="s">
        <v>524</v>
      </c>
      <c r="O5" s="266" t="s">
        <v>525</v>
      </c>
      <c r="P5" s="265" t="s">
        <v>526</v>
      </c>
      <c r="Q5" s="267" t="s">
        <v>270</v>
      </c>
    </row>
    <row r="6" spans="1:17" ht="24" customHeight="1" x14ac:dyDescent="0.3">
      <c r="A6" s="21" t="s">
        <v>7</v>
      </c>
      <c r="B6" s="618">
        <v>114369</v>
      </c>
      <c r="C6" s="619">
        <v>813</v>
      </c>
      <c r="D6" s="619">
        <v>52349</v>
      </c>
      <c r="E6" s="619">
        <v>3</v>
      </c>
      <c r="F6" s="619">
        <v>107</v>
      </c>
      <c r="G6" s="619">
        <v>1692</v>
      </c>
      <c r="H6" s="619">
        <v>427</v>
      </c>
      <c r="I6" s="619">
        <v>53</v>
      </c>
      <c r="J6" s="619">
        <v>19720</v>
      </c>
      <c r="K6" s="619">
        <v>5</v>
      </c>
      <c r="L6" s="619">
        <v>329</v>
      </c>
      <c r="M6" s="619">
        <v>0</v>
      </c>
      <c r="N6" s="619">
        <v>625</v>
      </c>
      <c r="O6" s="619">
        <v>0</v>
      </c>
      <c r="P6" s="619">
        <v>16344</v>
      </c>
      <c r="Q6" s="619">
        <v>21902</v>
      </c>
    </row>
    <row r="7" spans="1:17" ht="24" customHeight="1" x14ac:dyDescent="0.3">
      <c r="A7" s="21" t="s">
        <v>8</v>
      </c>
      <c r="B7" s="620">
        <v>96908</v>
      </c>
      <c r="C7" s="621">
        <v>652</v>
      </c>
      <c r="D7" s="621">
        <v>39209</v>
      </c>
      <c r="E7" s="621">
        <v>8</v>
      </c>
      <c r="F7" s="621">
        <v>92</v>
      </c>
      <c r="G7" s="621">
        <v>2052</v>
      </c>
      <c r="H7" s="621">
        <v>465</v>
      </c>
      <c r="I7" s="621">
        <v>149</v>
      </c>
      <c r="J7" s="621">
        <v>22634</v>
      </c>
      <c r="K7" s="621">
        <v>4</v>
      </c>
      <c r="L7" s="621">
        <v>612</v>
      </c>
      <c r="M7" s="621">
        <v>0</v>
      </c>
      <c r="N7" s="621">
        <v>580</v>
      </c>
      <c r="O7" s="621">
        <v>0</v>
      </c>
      <c r="P7" s="621">
        <v>12041</v>
      </c>
      <c r="Q7" s="621">
        <v>18410</v>
      </c>
    </row>
    <row r="8" spans="1:17" ht="24" customHeight="1" x14ac:dyDescent="0.3">
      <c r="A8" s="21" t="s">
        <v>60</v>
      </c>
      <c r="B8" s="620">
        <v>88713</v>
      </c>
      <c r="C8" s="621">
        <v>607</v>
      </c>
      <c r="D8" s="621">
        <v>35697</v>
      </c>
      <c r="E8" s="621">
        <v>4</v>
      </c>
      <c r="F8" s="621">
        <v>163</v>
      </c>
      <c r="G8" s="621">
        <v>2519</v>
      </c>
      <c r="H8" s="621">
        <v>474</v>
      </c>
      <c r="I8" s="621">
        <v>74</v>
      </c>
      <c r="J8" s="621">
        <v>21852</v>
      </c>
      <c r="K8" s="621">
        <v>1</v>
      </c>
      <c r="L8" s="621">
        <v>557</v>
      </c>
      <c r="M8" s="621">
        <v>0</v>
      </c>
      <c r="N8" s="621">
        <v>372</v>
      </c>
      <c r="O8" s="621">
        <v>0</v>
      </c>
      <c r="P8" s="621">
        <v>11561</v>
      </c>
      <c r="Q8" s="621">
        <v>14832</v>
      </c>
    </row>
    <row r="9" spans="1:17" ht="24" customHeight="1" x14ac:dyDescent="0.3">
      <c r="A9" s="21" t="s">
        <v>10</v>
      </c>
      <c r="B9" s="622">
        <f>SUM(B11:B12)</f>
        <v>259954</v>
      </c>
      <c r="C9" s="623">
        <f t="shared" ref="C9:Q9" si="0">SUM(C11:C12)</f>
        <v>1808</v>
      </c>
      <c r="D9" s="623">
        <f t="shared" si="0"/>
        <v>178348</v>
      </c>
      <c r="E9" s="623">
        <f t="shared" si="0"/>
        <v>3</v>
      </c>
      <c r="F9" s="623">
        <f t="shared" si="0"/>
        <v>542</v>
      </c>
      <c r="G9" s="623">
        <f t="shared" si="0"/>
        <v>3040</v>
      </c>
      <c r="H9" s="623">
        <f t="shared" si="0"/>
        <v>1266</v>
      </c>
      <c r="I9" s="623">
        <f t="shared" si="0"/>
        <v>1584</v>
      </c>
      <c r="J9" s="623">
        <f t="shared" si="0"/>
        <v>6820</v>
      </c>
      <c r="K9" s="623">
        <f t="shared" si="0"/>
        <v>19</v>
      </c>
      <c r="L9" s="623">
        <f t="shared" si="0"/>
        <v>240</v>
      </c>
      <c r="M9" s="623">
        <f t="shared" si="0"/>
        <v>0</v>
      </c>
      <c r="N9" s="623">
        <f t="shared" si="0"/>
        <v>220</v>
      </c>
      <c r="O9" s="623">
        <f t="shared" si="0"/>
        <v>0</v>
      </c>
      <c r="P9" s="623">
        <f t="shared" si="0"/>
        <v>22092</v>
      </c>
      <c r="Q9" s="623">
        <f t="shared" si="0"/>
        <v>43960</v>
      </c>
    </row>
    <row r="10" spans="1:17" ht="24" customHeight="1" x14ac:dyDescent="0.3">
      <c r="A10" s="21" t="s">
        <v>11</v>
      </c>
      <c r="B10" s="622">
        <v>103286</v>
      </c>
      <c r="C10" s="623">
        <v>1179</v>
      </c>
      <c r="D10" s="623">
        <v>38390</v>
      </c>
      <c r="E10" s="623">
        <v>4</v>
      </c>
      <c r="F10" s="623">
        <v>433</v>
      </c>
      <c r="G10" s="623">
        <v>1758</v>
      </c>
      <c r="H10" s="623">
        <v>566</v>
      </c>
      <c r="I10" s="623">
        <v>2135</v>
      </c>
      <c r="J10" s="623">
        <v>7881</v>
      </c>
      <c r="K10" s="623">
        <v>29</v>
      </c>
      <c r="L10" s="623">
        <v>318</v>
      </c>
      <c r="M10" s="623">
        <v>0</v>
      </c>
      <c r="N10" s="623">
        <v>269</v>
      </c>
      <c r="O10" s="623">
        <v>0</v>
      </c>
      <c r="P10" s="623">
        <v>17006</v>
      </c>
      <c r="Q10" s="623">
        <v>33318</v>
      </c>
    </row>
    <row r="11" spans="1:17" ht="24" customHeight="1" x14ac:dyDescent="0.3">
      <c r="A11" s="268" t="s">
        <v>12</v>
      </c>
      <c r="B11" s="624">
        <f>B13+B14</f>
        <v>129977</v>
      </c>
      <c r="C11" s="625">
        <f t="shared" ref="C11:Q11" si="1">C13+C14</f>
        <v>904</v>
      </c>
      <c r="D11" s="625">
        <f t="shared" si="1"/>
        <v>89174</v>
      </c>
      <c r="E11" s="626">
        <v>1</v>
      </c>
      <c r="F11" s="625">
        <f t="shared" si="1"/>
        <v>271</v>
      </c>
      <c r="G11" s="625">
        <f t="shared" si="1"/>
        <v>1520</v>
      </c>
      <c r="H11" s="625">
        <f t="shared" si="1"/>
        <v>633</v>
      </c>
      <c r="I11" s="625">
        <f t="shared" si="1"/>
        <v>792</v>
      </c>
      <c r="J11" s="625">
        <f t="shared" si="1"/>
        <v>3410</v>
      </c>
      <c r="K11" s="627">
        <v>4</v>
      </c>
      <c r="L11" s="625">
        <f t="shared" si="1"/>
        <v>120</v>
      </c>
      <c r="M11" s="628" t="s">
        <v>104</v>
      </c>
      <c r="N11" s="625">
        <f t="shared" si="1"/>
        <v>110</v>
      </c>
      <c r="O11" s="628" t="s">
        <v>104</v>
      </c>
      <c r="P11" s="625">
        <f t="shared" si="1"/>
        <v>11046</v>
      </c>
      <c r="Q11" s="625">
        <f t="shared" si="1"/>
        <v>21980</v>
      </c>
    </row>
    <row r="12" spans="1:17" ht="24" customHeight="1" x14ac:dyDescent="0.3">
      <c r="A12" s="21"/>
      <c r="B12" s="636">
        <f>SUM(B13:B14)</f>
        <v>129977</v>
      </c>
      <c r="C12" s="637">
        <f t="shared" ref="C12:Q12" si="2">SUM(C13:C14)</f>
        <v>904</v>
      </c>
      <c r="D12" s="637">
        <f t="shared" si="2"/>
        <v>89174</v>
      </c>
      <c r="E12" s="637">
        <f t="shared" si="2"/>
        <v>2</v>
      </c>
      <c r="F12" s="637">
        <f t="shared" si="2"/>
        <v>271</v>
      </c>
      <c r="G12" s="637">
        <f t="shared" si="2"/>
        <v>1520</v>
      </c>
      <c r="H12" s="637">
        <f t="shared" si="2"/>
        <v>633</v>
      </c>
      <c r="I12" s="637">
        <f t="shared" si="2"/>
        <v>792</v>
      </c>
      <c r="J12" s="637">
        <f t="shared" si="2"/>
        <v>3410</v>
      </c>
      <c r="K12" s="637">
        <f t="shared" si="2"/>
        <v>15</v>
      </c>
      <c r="L12" s="637">
        <f t="shared" si="2"/>
        <v>120</v>
      </c>
      <c r="M12" s="637">
        <f t="shared" si="2"/>
        <v>0</v>
      </c>
      <c r="N12" s="637">
        <f t="shared" si="2"/>
        <v>110</v>
      </c>
      <c r="O12" s="637">
        <f t="shared" si="2"/>
        <v>0</v>
      </c>
      <c r="P12" s="637">
        <f t="shared" si="2"/>
        <v>11046</v>
      </c>
      <c r="Q12" s="637">
        <f t="shared" si="2"/>
        <v>21980</v>
      </c>
    </row>
    <row r="13" spans="1:17" ht="24" customHeight="1" x14ac:dyDescent="0.3">
      <c r="A13" s="21" t="s">
        <v>106</v>
      </c>
      <c r="B13" s="638">
        <f t="shared" ref="B13:B14" si="3">SUM(C13:Q13)</f>
        <v>59603</v>
      </c>
      <c r="C13" s="639">
        <v>566</v>
      </c>
      <c r="D13" s="640">
        <v>33880</v>
      </c>
      <c r="E13" s="640">
        <v>1</v>
      </c>
      <c r="F13" s="640">
        <v>144</v>
      </c>
      <c r="G13" s="640">
        <v>628</v>
      </c>
      <c r="H13" s="640">
        <v>441</v>
      </c>
      <c r="I13" s="640">
        <v>210</v>
      </c>
      <c r="J13" s="640">
        <v>2337</v>
      </c>
      <c r="K13" s="641">
        <v>4</v>
      </c>
      <c r="L13" s="640">
        <v>68</v>
      </c>
      <c r="M13" s="641">
        <v>0</v>
      </c>
      <c r="N13" s="641">
        <v>60</v>
      </c>
      <c r="O13" s="641">
        <v>0</v>
      </c>
      <c r="P13" s="641">
        <v>3489</v>
      </c>
      <c r="Q13" s="642">
        <v>17775</v>
      </c>
    </row>
    <row r="14" spans="1:17" ht="24" customHeight="1" x14ac:dyDescent="0.3">
      <c r="A14" s="268" t="s">
        <v>508</v>
      </c>
      <c r="B14" s="643">
        <f t="shared" si="3"/>
        <v>70374</v>
      </c>
      <c r="C14" s="644">
        <v>338</v>
      </c>
      <c r="D14" s="645">
        <v>55294</v>
      </c>
      <c r="E14" s="645">
        <v>1</v>
      </c>
      <c r="F14" s="645">
        <v>127</v>
      </c>
      <c r="G14" s="645">
        <v>892</v>
      </c>
      <c r="H14" s="645">
        <v>192</v>
      </c>
      <c r="I14" s="645">
        <v>582</v>
      </c>
      <c r="J14" s="645">
        <v>1073</v>
      </c>
      <c r="K14" s="646">
        <v>11</v>
      </c>
      <c r="L14" s="647">
        <v>52</v>
      </c>
      <c r="M14" s="648">
        <v>0</v>
      </c>
      <c r="N14" s="648">
        <v>50</v>
      </c>
      <c r="O14" s="648">
        <v>0</v>
      </c>
      <c r="P14" s="648">
        <v>7557</v>
      </c>
      <c r="Q14" s="649">
        <v>4205</v>
      </c>
    </row>
    <row r="15" spans="1:17" x14ac:dyDescent="0.3">
      <c r="A15" s="605"/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</row>
    <row r="16" spans="1:17" ht="24" customHeight="1" x14ac:dyDescent="0.3">
      <c r="A16" s="760" t="s">
        <v>527</v>
      </c>
      <c r="B16" s="761" t="s">
        <v>528</v>
      </c>
      <c r="C16" s="761"/>
      <c r="D16" s="761"/>
      <c r="E16" s="761"/>
      <c r="F16" s="761"/>
      <c r="G16" s="762" t="s">
        <v>529</v>
      </c>
      <c r="H16" s="762"/>
      <c r="I16" s="762"/>
      <c r="J16" s="763" t="s">
        <v>530</v>
      </c>
      <c r="K16" s="764"/>
      <c r="L16" s="764"/>
      <c r="M16" s="764"/>
      <c r="N16" s="605"/>
      <c r="O16" s="605"/>
      <c r="P16" s="605"/>
      <c r="Q16" s="605"/>
    </row>
    <row r="17" spans="1:17" ht="24" customHeight="1" x14ac:dyDescent="0.3">
      <c r="A17" s="760"/>
      <c r="B17" s="280" t="s">
        <v>531</v>
      </c>
      <c r="C17" s="280" t="s">
        <v>532</v>
      </c>
      <c r="D17" s="280" t="s">
        <v>533</v>
      </c>
      <c r="E17" s="280" t="s">
        <v>534</v>
      </c>
      <c r="F17" s="281" t="s">
        <v>535</v>
      </c>
      <c r="G17" s="280" t="s">
        <v>536</v>
      </c>
      <c r="H17" s="280" t="s">
        <v>537</v>
      </c>
      <c r="I17" s="280" t="s">
        <v>270</v>
      </c>
      <c r="J17" s="280" t="s">
        <v>538</v>
      </c>
      <c r="K17" s="280" t="s">
        <v>539</v>
      </c>
      <c r="L17" s="280" t="s">
        <v>540</v>
      </c>
      <c r="M17" s="282" t="s">
        <v>270</v>
      </c>
      <c r="N17" s="605"/>
      <c r="O17" s="605"/>
      <c r="P17" s="605"/>
      <c r="Q17" s="605"/>
    </row>
    <row r="18" spans="1:17" ht="24" customHeight="1" x14ac:dyDescent="0.3">
      <c r="A18" s="21" t="s">
        <v>7</v>
      </c>
      <c r="B18" s="618">
        <v>4273</v>
      </c>
      <c r="C18" s="619">
        <v>74910</v>
      </c>
      <c r="D18" s="619">
        <v>18181</v>
      </c>
      <c r="E18" s="619">
        <v>16081</v>
      </c>
      <c r="F18" s="619">
        <v>924</v>
      </c>
      <c r="G18" s="619">
        <v>8934</v>
      </c>
      <c r="H18" s="619">
        <v>103924</v>
      </c>
      <c r="I18" s="619">
        <v>1511</v>
      </c>
      <c r="J18" s="619">
        <v>2179</v>
      </c>
      <c r="K18" s="619">
        <v>0</v>
      </c>
      <c r="L18" s="619">
        <v>112190</v>
      </c>
      <c r="M18" s="619">
        <v>0</v>
      </c>
      <c r="N18" s="605"/>
      <c r="O18" s="605"/>
      <c r="P18" s="605"/>
      <c r="Q18" s="605"/>
    </row>
    <row r="19" spans="1:17" ht="24" customHeight="1" x14ac:dyDescent="0.3">
      <c r="A19" s="21" t="s">
        <v>8</v>
      </c>
      <c r="B19" s="620">
        <v>3695</v>
      </c>
      <c r="C19" s="621">
        <v>71886</v>
      </c>
      <c r="D19" s="621">
        <v>18001</v>
      </c>
      <c r="E19" s="621">
        <v>2462</v>
      </c>
      <c r="F19" s="621">
        <v>864</v>
      </c>
      <c r="G19" s="621">
        <v>7791</v>
      </c>
      <c r="H19" s="621">
        <v>88792</v>
      </c>
      <c r="I19" s="621">
        <v>325</v>
      </c>
      <c r="J19" s="621">
        <v>2572</v>
      </c>
      <c r="K19" s="621">
        <v>0</v>
      </c>
      <c r="L19" s="621">
        <v>94336</v>
      </c>
      <c r="M19" s="621">
        <v>0</v>
      </c>
      <c r="N19" s="605"/>
      <c r="O19" s="605"/>
      <c r="P19" s="605"/>
      <c r="Q19" s="605"/>
    </row>
    <row r="20" spans="1:17" ht="24" customHeight="1" x14ac:dyDescent="0.3">
      <c r="A20" s="21" t="s">
        <v>60</v>
      </c>
      <c r="B20" s="620">
        <v>3286</v>
      </c>
      <c r="C20" s="621">
        <v>66663</v>
      </c>
      <c r="D20" s="621">
        <v>15684</v>
      </c>
      <c r="E20" s="621">
        <v>2201</v>
      </c>
      <c r="F20" s="621">
        <v>879</v>
      </c>
      <c r="G20" s="621">
        <v>6866</v>
      </c>
      <c r="H20" s="621">
        <v>81555</v>
      </c>
      <c r="I20" s="621">
        <v>292</v>
      </c>
      <c r="J20" s="621">
        <v>3052</v>
      </c>
      <c r="K20" s="621">
        <v>0</v>
      </c>
      <c r="L20" s="621">
        <v>85661</v>
      </c>
      <c r="M20" s="621">
        <v>0</v>
      </c>
      <c r="N20" s="605"/>
      <c r="O20" s="605"/>
      <c r="P20" s="605"/>
      <c r="Q20" s="605"/>
    </row>
    <row r="21" spans="1:17" ht="24" customHeight="1" x14ac:dyDescent="0.3">
      <c r="A21" s="21" t="s">
        <v>10</v>
      </c>
      <c r="B21" s="622">
        <v>3375</v>
      </c>
      <c r="C21" s="623">
        <v>76329</v>
      </c>
      <c r="D21" s="623">
        <v>18584</v>
      </c>
      <c r="E21" s="623">
        <v>4937</v>
      </c>
      <c r="F21" s="623">
        <v>720</v>
      </c>
      <c r="G21" s="623">
        <v>8641</v>
      </c>
      <c r="H21" s="623">
        <v>95038</v>
      </c>
      <c r="I21" s="623">
        <v>266</v>
      </c>
      <c r="J21" s="623">
        <v>2701</v>
      </c>
      <c r="K21" s="623">
        <v>0</v>
      </c>
      <c r="L21" s="623">
        <v>101244</v>
      </c>
      <c r="M21" s="623">
        <v>0</v>
      </c>
      <c r="N21" s="605"/>
      <c r="O21" s="605"/>
      <c r="P21" s="605"/>
      <c r="Q21" s="605"/>
    </row>
    <row r="22" spans="1:17" ht="24" customHeight="1" x14ac:dyDescent="0.3">
      <c r="A22" s="21" t="s">
        <v>11</v>
      </c>
      <c r="B22" s="622">
        <v>2921</v>
      </c>
      <c r="C22" s="623">
        <v>73657</v>
      </c>
      <c r="D22" s="623">
        <v>19395</v>
      </c>
      <c r="E22" s="623">
        <v>6478</v>
      </c>
      <c r="F22" s="623">
        <v>835</v>
      </c>
      <c r="G22" s="623">
        <v>11097</v>
      </c>
      <c r="H22" s="623">
        <v>91957</v>
      </c>
      <c r="I22" s="623">
        <v>232</v>
      </c>
      <c r="J22" s="623">
        <v>2386</v>
      </c>
      <c r="K22" s="623">
        <v>0</v>
      </c>
      <c r="L22" s="623">
        <v>100900</v>
      </c>
      <c r="M22" s="623">
        <v>0</v>
      </c>
      <c r="N22" s="605"/>
      <c r="O22" s="605"/>
      <c r="P22" s="605"/>
      <c r="Q22" s="605"/>
    </row>
    <row r="23" spans="1:17" ht="24" customHeight="1" x14ac:dyDescent="0.15">
      <c r="A23" s="268" t="s">
        <v>12</v>
      </c>
      <c r="B23" s="624">
        <f>B25+B26</f>
        <v>3627</v>
      </c>
      <c r="C23" s="625">
        <f t="shared" ref="C23:I23" si="4">C25+C26</f>
        <v>104640</v>
      </c>
      <c r="D23" s="625">
        <f t="shared" si="4"/>
        <v>18828</v>
      </c>
      <c r="E23" s="625">
        <f t="shared" si="4"/>
        <v>2329</v>
      </c>
      <c r="F23" s="625">
        <f t="shared" si="4"/>
        <v>553</v>
      </c>
      <c r="G23" s="625">
        <f t="shared" si="4"/>
        <v>10402</v>
      </c>
      <c r="H23" s="625">
        <f t="shared" si="4"/>
        <v>119426</v>
      </c>
      <c r="I23" s="625">
        <f t="shared" si="4"/>
        <v>149</v>
      </c>
      <c r="J23" s="625">
        <v>1141</v>
      </c>
      <c r="K23" s="629">
        <v>0</v>
      </c>
      <c r="L23" s="625">
        <v>59772</v>
      </c>
      <c r="M23" s="629">
        <v>0</v>
      </c>
      <c r="N23" s="605"/>
      <c r="O23" s="605"/>
      <c r="P23" s="605"/>
      <c r="Q23" s="605"/>
    </row>
    <row r="24" spans="1:17" ht="24" customHeight="1" x14ac:dyDescent="0.3">
      <c r="A24" s="21"/>
      <c r="B24" s="630">
        <f>SUM(B25:B26)</f>
        <v>3627</v>
      </c>
      <c r="C24" s="405">
        <f t="shared" ref="C24:M24" si="5">SUM(C25:C26)</f>
        <v>104640</v>
      </c>
      <c r="D24" s="405">
        <f t="shared" si="5"/>
        <v>18828</v>
      </c>
      <c r="E24" s="405">
        <f t="shared" si="5"/>
        <v>2329</v>
      </c>
      <c r="F24" s="405">
        <f t="shared" si="5"/>
        <v>553</v>
      </c>
      <c r="G24" s="405">
        <f t="shared" si="5"/>
        <v>10402</v>
      </c>
      <c r="H24" s="405">
        <f t="shared" si="5"/>
        <v>119426</v>
      </c>
      <c r="I24" s="405">
        <f t="shared" si="5"/>
        <v>149</v>
      </c>
      <c r="J24" s="405">
        <f t="shared" si="5"/>
        <v>2286</v>
      </c>
      <c r="K24" s="405">
        <f t="shared" si="5"/>
        <v>0</v>
      </c>
      <c r="L24" s="405">
        <f t="shared" si="5"/>
        <v>127691</v>
      </c>
      <c r="M24" s="405">
        <f t="shared" si="5"/>
        <v>0</v>
      </c>
      <c r="N24" s="605"/>
      <c r="O24" s="605"/>
      <c r="P24" s="605"/>
      <c r="Q24" s="605"/>
    </row>
    <row r="25" spans="1:17" ht="24" customHeight="1" x14ac:dyDescent="0.3">
      <c r="A25" s="21" t="s">
        <v>106</v>
      </c>
      <c r="B25" s="631">
        <v>1570</v>
      </c>
      <c r="C25" s="632">
        <v>48553</v>
      </c>
      <c r="D25" s="632">
        <v>7838</v>
      </c>
      <c r="E25" s="632">
        <v>1434</v>
      </c>
      <c r="F25" s="632">
        <v>208</v>
      </c>
      <c r="G25" s="632">
        <v>5230</v>
      </c>
      <c r="H25" s="632">
        <v>54306</v>
      </c>
      <c r="I25" s="632">
        <v>67</v>
      </c>
      <c r="J25" s="632">
        <v>1141</v>
      </c>
      <c r="K25" s="632">
        <v>0</v>
      </c>
      <c r="L25" s="632">
        <v>58462</v>
      </c>
      <c r="M25" s="632">
        <v>0</v>
      </c>
      <c r="N25" s="605"/>
      <c r="O25" s="605"/>
      <c r="P25" s="605"/>
      <c r="Q25" s="605"/>
    </row>
    <row r="26" spans="1:17" ht="24" customHeight="1" x14ac:dyDescent="0.3">
      <c r="A26" s="268" t="s">
        <v>508</v>
      </c>
      <c r="B26" s="633">
        <v>2057</v>
      </c>
      <c r="C26" s="634">
        <v>56087</v>
      </c>
      <c r="D26" s="634">
        <v>10990</v>
      </c>
      <c r="E26" s="634">
        <v>895</v>
      </c>
      <c r="F26" s="634">
        <v>345</v>
      </c>
      <c r="G26" s="634">
        <v>5172</v>
      </c>
      <c r="H26" s="634">
        <v>65120</v>
      </c>
      <c r="I26" s="634">
        <v>82</v>
      </c>
      <c r="J26" s="634">
        <v>1145</v>
      </c>
      <c r="K26" s="635">
        <v>0</v>
      </c>
      <c r="L26" s="634">
        <v>69229</v>
      </c>
      <c r="M26" s="635">
        <v>0</v>
      </c>
      <c r="N26" s="2"/>
      <c r="O26" s="605"/>
      <c r="P26" s="605"/>
      <c r="Q26" s="605"/>
    </row>
    <row r="27" spans="1:17" x14ac:dyDescent="0.3">
      <c r="A27" s="38" t="s">
        <v>509</v>
      </c>
      <c r="B27" s="2"/>
      <c r="C27" s="2"/>
      <c r="D27" s="270"/>
      <c r="E27" s="271"/>
      <c r="F27" s="2"/>
      <c r="G27" s="86"/>
      <c r="H27" s="2"/>
      <c r="I27" s="2"/>
      <c r="J27" s="270"/>
      <c r="K27" s="2"/>
      <c r="L27" s="2"/>
      <c r="M27" s="2"/>
      <c r="N27" s="2"/>
      <c r="O27" s="2"/>
      <c r="P27" s="2"/>
      <c r="Q27" s="2"/>
    </row>
  </sheetData>
  <mergeCells count="7">
    <mergeCell ref="A16:A17"/>
    <mergeCell ref="B16:F16"/>
    <mergeCell ref="G16:I16"/>
    <mergeCell ref="J16:M16"/>
    <mergeCell ref="A4:A5"/>
    <mergeCell ref="B4:B5"/>
    <mergeCell ref="C4:Q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1" sqref="B1"/>
    </sheetView>
  </sheetViews>
  <sheetFormatPr defaultRowHeight="16.5" x14ac:dyDescent="0.3"/>
  <cols>
    <col min="1" max="1" width="12.625" customWidth="1"/>
  </cols>
  <sheetData>
    <row r="1" spans="1:22" ht="24" customHeight="1" x14ac:dyDescent="0.3">
      <c r="B1" s="1" t="s">
        <v>44</v>
      </c>
      <c r="C1" s="2"/>
      <c r="D1" s="2"/>
      <c r="E1" s="2"/>
      <c r="F1" s="2"/>
      <c r="G1" s="2"/>
      <c r="H1" s="1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8"/>
      <c r="V1" s="18"/>
    </row>
    <row r="2" spans="1:22" ht="23.25" customHeight="1" x14ac:dyDescent="0.3">
      <c r="A2" s="11" t="s">
        <v>45</v>
      </c>
      <c r="B2" s="11"/>
      <c r="C2" s="11"/>
      <c r="D2" s="11"/>
      <c r="E2" s="11"/>
      <c r="F2" s="11"/>
      <c r="G2" s="11"/>
      <c r="H2" s="2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4" customHeight="1" x14ac:dyDescent="0.3">
      <c r="A3" s="669" t="s">
        <v>23</v>
      </c>
      <c r="B3" s="667" t="s">
        <v>46</v>
      </c>
      <c r="C3" s="670" t="s">
        <v>25</v>
      </c>
      <c r="D3" s="670" t="s">
        <v>47</v>
      </c>
      <c r="E3" s="671" t="s">
        <v>48</v>
      </c>
      <c r="F3" s="672"/>
      <c r="G3" s="672"/>
      <c r="H3" s="672"/>
      <c r="I3" s="672"/>
      <c r="J3" s="672"/>
      <c r="K3" s="672"/>
      <c r="L3" s="672"/>
      <c r="M3" s="672"/>
      <c r="N3" s="672"/>
      <c r="O3" s="673"/>
      <c r="P3" s="674" t="s">
        <v>27</v>
      </c>
      <c r="Q3" s="674" t="s">
        <v>28</v>
      </c>
      <c r="R3" s="676" t="s">
        <v>29</v>
      </c>
      <c r="S3" s="676" t="s">
        <v>30</v>
      </c>
      <c r="T3" s="676" t="s">
        <v>31</v>
      </c>
      <c r="U3" s="676" t="s">
        <v>32</v>
      </c>
      <c r="V3" s="667" t="s">
        <v>33</v>
      </c>
    </row>
    <row r="4" spans="1:22" ht="24" customHeight="1" x14ac:dyDescent="0.3">
      <c r="A4" s="669"/>
      <c r="B4" s="668"/>
      <c r="C4" s="670"/>
      <c r="D4" s="670"/>
      <c r="E4" s="322"/>
      <c r="F4" s="323" t="s">
        <v>49</v>
      </c>
      <c r="G4" s="323" t="s">
        <v>50</v>
      </c>
      <c r="H4" s="331" t="s">
        <v>51</v>
      </c>
      <c r="I4" s="323" t="s">
        <v>52</v>
      </c>
      <c r="J4" s="323" t="s">
        <v>53</v>
      </c>
      <c r="K4" s="323" t="s">
        <v>54</v>
      </c>
      <c r="L4" s="323" t="s">
        <v>55</v>
      </c>
      <c r="M4" s="323" t="s">
        <v>56</v>
      </c>
      <c r="N4" s="323" t="s">
        <v>57</v>
      </c>
      <c r="O4" s="323" t="s">
        <v>58</v>
      </c>
      <c r="P4" s="675"/>
      <c r="Q4" s="675"/>
      <c r="R4" s="677"/>
      <c r="S4" s="677"/>
      <c r="T4" s="677"/>
      <c r="U4" s="678"/>
      <c r="V4" s="668"/>
    </row>
    <row r="5" spans="1:22" ht="24" customHeight="1" x14ac:dyDescent="0.3">
      <c r="A5" s="21" t="s">
        <v>59</v>
      </c>
      <c r="B5" s="383">
        <v>114</v>
      </c>
      <c r="C5" s="369">
        <v>1</v>
      </c>
      <c r="D5" s="370">
        <v>0</v>
      </c>
      <c r="E5" s="369">
        <v>89</v>
      </c>
      <c r="F5" s="370">
        <v>0</v>
      </c>
      <c r="G5" s="370">
        <v>0</v>
      </c>
      <c r="H5" s="370">
        <v>0</v>
      </c>
      <c r="I5" s="370">
        <v>0</v>
      </c>
      <c r="J5" s="369">
        <v>2</v>
      </c>
      <c r="K5" s="369">
        <v>9</v>
      </c>
      <c r="L5" s="369">
        <v>18</v>
      </c>
      <c r="M5" s="369">
        <v>21</v>
      </c>
      <c r="N5" s="369">
        <v>31</v>
      </c>
      <c r="O5" s="369">
        <v>8</v>
      </c>
      <c r="P5" s="370">
        <v>0</v>
      </c>
      <c r="Q5" s="370">
        <v>0</v>
      </c>
      <c r="R5" s="370">
        <v>0</v>
      </c>
      <c r="S5" s="370">
        <v>0</v>
      </c>
      <c r="T5" s="370">
        <v>0</v>
      </c>
      <c r="U5" s="369"/>
      <c r="V5" s="384">
        <v>24</v>
      </c>
    </row>
    <row r="6" spans="1:22" ht="24" customHeight="1" x14ac:dyDescent="0.3">
      <c r="A6" s="21" t="s">
        <v>8</v>
      </c>
      <c r="B6" s="385">
        <v>110</v>
      </c>
      <c r="C6" s="373">
        <v>0</v>
      </c>
      <c r="D6" s="374">
        <v>0</v>
      </c>
      <c r="E6" s="373">
        <v>110</v>
      </c>
      <c r="F6" s="374">
        <v>0</v>
      </c>
      <c r="G6" s="374">
        <v>0</v>
      </c>
      <c r="H6" s="374">
        <v>0</v>
      </c>
      <c r="I6" s="374">
        <v>0</v>
      </c>
      <c r="J6" s="373">
        <v>2</v>
      </c>
      <c r="K6" s="373">
        <v>9</v>
      </c>
      <c r="L6" s="373">
        <v>18</v>
      </c>
      <c r="M6" s="373">
        <v>28</v>
      </c>
      <c r="N6" s="373">
        <v>34</v>
      </c>
      <c r="O6" s="373">
        <v>19</v>
      </c>
      <c r="P6" s="374">
        <v>0</v>
      </c>
      <c r="Q6" s="374">
        <v>0</v>
      </c>
      <c r="R6" s="374">
        <v>0</v>
      </c>
      <c r="S6" s="374">
        <v>0</v>
      </c>
      <c r="T6" s="374">
        <v>0</v>
      </c>
      <c r="U6" s="373"/>
      <c r="V6" s="386"/>
    </row>
    <row r="7" spans="1:22" ht="24" customHeight="1" x14ac:dyDescent="0.3">
      <c r="A7" s="25" t="s">
        <v>60</v>
      </c>
      <c r="B7" s="387">
        <v>110</v>
      </c>
      <c r="C7" s="388">
        <v>0</v>
      </c>
      <c r="D7" s="389">
        <v>0</v>
      </c>
      <c r="E7" s="388">
        <v>110</v>
      </c>
      <c r="F7" s="389">
        <v>0</v>
      </c>
      <c r="G7" s="389">
        <v>0</v>
      </c>
      <c r="H7" s="389">
        <v>0</v>
      </c>
      <c r="I7" s="389">
        <v>0</v>
      </c>
      <c r="J7" s="388">
        <v>2</v>
      </c>
      <c r="K7" s="388">
        <v>9</v>
      </c>
      <c r="L7" s="388">
        <v>18</v>
      </c>
      <c r="M7" s="388">
        <v>27</v>
      </c>
      <c r="N7" s="388">
        <v>34</v>
      </c>
      <c r="O7" s="388">
        <v>20</v>
      </c>
      <c r="P7" s="389">
        <v>0</v>
      </c>
      <c r="Q7" s="389">
        <v>0</v>
      </c>
      <c r="R7" s="389">
        <v>0</v>
      </c>
      <c r="S7" s="389">
        <v>0</v>
      </c>
      <c r="T7" s="389">
        <v>0</v>
      </c>
      <c r="U7" s="389">
        <v>0</v>
      </c>
      <c r="V7" s="390"/>
    </row>
    <row r="8" spans="1:22" ht="24" customHeight="1" x14ac:dyDescent="0.3">
      <c r="A8" s="25" t="s">
        <v>10</v>
      </c>
      <c r="B8" s="387">
        <v>111</v>
      </c>
      <c r="C8" s="388"/>
      <c r="D8" s="389"/>
      <c r="E8" s="388">
        <v>111</v>
      </c>
      <c r="F8" s="389">
        <v>0</v>
      </c>
      <c r="G8" s="389">
        <v>0</v>
      </c>
      <c r="H8" s="389">
        <v>0</v>
      </c>
      <c r="I8" s="389">
        <v>0</v>
      </c>
      <c r="J8" s="388">
        <v>2</v>
      </c>
      <c r="K8" s="388">
        <v>9</v>
      </c>
      <c r="L8" s="388">
        <v>18</v>
      </c>
      <c r="M8" s="388">
        <v>27</v>
      </c>
      <c r="N8" s="388">
        <v>35</v>
      </c>
      <c r="O8" s="388">
        <v>20</v>
      </c>
      <c r="P8" s="389">
        <v>0</v>
      </c>
      <c r="Q8" s="389">
        <v>0</v>
      </c>
      <c r="R8" s="389">
        <v>0</v>
      </c>
      <c r="S8" s="389">
        <v>0</v>
      </c>
      <c r="T8" s="389">
        <v>0</v>
      </c>
      <c r="U8" s="389">
        <v>0</v>
      </c>
      <c r="V8" s="389">
        <v>0</v>
      </c>
    </row>
    <row r="9" spans="1:22" ht="24" customHeight="1" x14ac:dyDescent="0.3">
      <c r="A9" s="29" t="s">
        <v>11</v>
      </c>
      <c r="B9" s="391">
        <v>111</v>
      </c>
      <c r="C9" s="392">
        <v>0</v>
      </c>
      <c r="D9" s="393">
        <v>0</v>
      </c>
      <c r="E9" s="392">
        <v>111</v>
      </c>
      <c r="F9" s="393">
        <v>0</v>
      </c>
      <c r="G9" s="393">
        <v>0</v>
      </c>
      <c r="H9" s="393">
        <v>0</v>
      </c>
      <c r="I9" s="393">
        <v>0</v>
      </c>
      <c r="J9" s="392">
        <v>2</v>
      </c>
      <c r="K9" s="392">
        <v>9</v>
      </c>
      <c r="L9" s="392">
        <v>18</v>
      </c>
      <c r="M9" s="392">
        <v>27</v>
      </c>
      <c r="N9" s="392">
        <v>34</v>
      </c>
      <c r="O9" s="392">
        <v>21</v>
      </c>
      <c r="P9" s="393">
        <v>0</v>
      </c>
      <c r="Q9" s="393">
        <v>0</v>
      </c>
      <c r="R9" s="393">
        <v>0</v>
      </c>
      <c r="S9" s="393">
        <v>0</v>
      </c>
      <c r="T9" s="393">
        <v>0</v>
      </c>
      <c r="U9" s="393">
        <v>0</v>
      </c>
      <c r="V9" s="393">
        <v>0</v>
      </c>
    </row>
    <row r="10" spans="1:22" ht="24" customHeight="1" x14ac:dyDescent="0.3">
      <c r="A10" s="33" t="s">
        <v>12</v>
      </c>
      <c r="B10" s="394">
        <v>113</v>
      </c>
      <c r="C10" s="395">
        <v>0</v>
      </c>
      <c r="D10" s="396">
        <v>0</v>
      </c>
      <c r="E10" s="395">
        <v>113</v>
      </c>
      <c r="F10" s="396">
        <v>0</v>
      </c>
      <c r="G10" s="396">
        <v>0</v>
      </c>
      <c r="H10" s="396">
        <v>0</v>
      </c>
      <c r="I10" s="396">
        <v>0</v>
      </c>
      <c r="J10" s="395">
        <v>2</v>
      </c>
      <c r="K10" s="395">
        <v>9</v>
      </c>
      <c r="L10" s="395">
        <v>19</v>
      </c>
      <c r="M10" s="395">
        <v>27</v>
      </c>
      <c r="N10" s="395">
        <v>36</v>
      </c>
      <c r="O10" s="395">
        <v>20</v>
      </c>
      <c r="P10" s="396">
        <v>0</v>
      </c>
      <c r="Q10" s="396">
        <v>0</v>
      </c>
      <c r="R10" s="396">
        <v>0</v>
      </c>
      <c r="S10" s="396">
        <v>0</v>
      </c>
      <c r="T10" s="396">
        <v>0</v>
      </c>
      <c r="U10" s="396">
        <v>0</v>
      </c>
      <c r="V10" s="396">
        <v>0</v>
      </c>
    </row>
    <row r="11" spans="1:22" ht="24" customHeight="1" x14ac:dyDescent="0.3">
      <c r="A11" s="320"/>
      <c r="B11" s="34">
        <f>SUM(B12:B14)</f>
        <v>113</v>
      </c>
      <c r="C11" s="34">
        <f t="shared" ref="C11:O11" si="0">SUM(C12:C14)</f>
        <v>0</v>
      </c>
      <c r="D11" s="34">
        <f t="shared" si="0"/>
        <v>0</v>
      </c>
      <c r="E11" s="34">
        <f t="shared" si="0"/>
        <v>113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2</v>
      </c>
      <c r="K11" s="34">
        <f t="shared" si="0"/>
        <v>9</v>
      </c>
      <c r="L11" s="34">
        <f t="shared" si="0"/>
        <v>19</v>
      </c>
      <c r="M11" s="34">
        <f t="shared" si="0"/>
        <v>27</v>
      </c>
      <c r="N11" s="34">
        <f t="shared" si="0"/>
        <v>36</v>
      </c>
      <c r="O11" s="34">
        <f t="shared" si="0"/>
        <v>20</v>
      </c>
      <c r="P11" s="34">
        <f>SUM(P12:P14)</f>
        <v>0</v>
      </c>
      <c r="Q11" s="34">
        <f t="shared" ref="Q11" si="1">SUM(Q12:Q14)</f>
        <v>0</v>
      </c>
      <c r="R11" s="34">
        <f>SUM(R12:R14)</f>
        <v>0</v>
      </c>
      <c r="S11" s="34">
        <f t="shared" ref="S11:V11" si="2">SUM(S12:S14)</f>
        <v>0</v>
      </c>
      <c r="T11" s="34">
        <f t="shared" si="2"/>
        <v>0</v>
      </c>
      <c r="U11" s="34">
        <f t="shared" si="2"/>
        <v>0</v>
      </c>
      <c r="V11" s="34">
        <f t="shared" si="2"/>
        <v>0</v>
      </c>
    </row>
    <row r="12" spans="1:22" ht="24" customHeight="1" x14ac:dyDescent="0.3">
      <c r="A12" s="35" t="s">
        <v>61</v>
      </c>
      <c r="B12" s="26">
        <v>21</v>
      </c>
      <c r="C12" s="28"/>
      <c r="D12" s="28"/>
      <c r="E12" s="28">
        <v>21</v>
      </c>
      <c r="F12" s="28"/>
      <c r="G12" s="28"/>
      <c r="H12" s="28"/>
      <c r="I12" s="28"/>
      <c r="J12" s="28">
        <v>1</v>
      </c>
      <c r="K12" s="28">
        <v>2</v>
      </c>
      <c r="L12" s="28">
        <v>5</v>
      </c>
      <c r="M12" s="28">
        <v>6</v>
      </c>
      <c r="N12" s="28">
        <v>3</v>
      </c>
      <c r="O12" s="28">
        <v>4</v>
      </c>
      <c r="P12" s="28"/>
      <c r="Q12" s="28"/>
      <c r="R12" s="28"/>
      <c r="S12" s="28"/>
      <c r="T12" s="28"/>
      <c r="U12" s="28"/>
      <c r="V12" s="28"/>
    </row>
    <row r="13" spans="1:22" ht="24" customHeight="1" x14ac:dyDescent="0.3">
      <c r="A13" s="35" t="s">
        <v>62</v>
      </c>
      <c r="B13" s="26">
        <v>79</v>
      </c>
      <c r="C13" s="28"/>
      <c r="D13" s="28"/>
      <c r="E13" s="28">
        <v>79</v>
      </c>
      <c r="F13" s="28"/>
      <c r="G13" s="28"/>
      <c r="H13" s="28"/>
      <c r="I13" s="28"/>
      <c r="J13" s="28">
        <v>1</v>
      </c>
      <c r="K13" s="28">
        <v>6</v>
      </c>
      <c r="L13" s="28">
        <v>12</v>
      </c>
      <c r="M13" s="28">
        <v>18</v>
      </c>
      <c r="N13" s="28">
        <v>28</v>
      </c>
      <c r="O13" s="28">
        <v>14</v>
      </c>
      <c r="P13" s="28"/>
      <c r="Q13" s="28"/>
      <c r="R13" s="28"/>
      <c r="S13" s="28"/>
      <c r="T13" s="28"/>
      <c r="U13" s="28"/>
      <c r="V13" s="28"/>
    </row>
    <row r="14" spans="1:22" ht="24" customHeight="1" x14ac:dyDescent="0.3">
      <c r="A14" s="36" t="s">
        <v>63</v>
      </c>
      <c r="B14" s="30">
        <v>13</v>
      </c>
      <c r="C14" s="32"/>
      <c r="D14" s="32"/>
      <c r="E14" s="32">
        <v>13</v>
      </c>
      <c r="F14" s="32"/>
      <c r="G14" s="32"/>
      <c r="H14" s="32"/>
      <c r="I14" s="32"/>
      <c r="J14" s="32"/>
      <c r="K14" s="32">
        <v>1</v>
      </c>
      <c r="L14" s="32">
        <v>2</v>
      </c>
      <c r="M14" s="32">
        <v>3</v>
      </c>
      <c r="N14" s="32">
        <v>5</v>
      </c>
      <c r="O14" s="32">
        <v>2</v>
      </c>
      <c r="P14" s="32"/>
      <c r="Q14" s="32"/>
      <c r="R14" s="32"/>
      <c r="S14" s="32"/>
      <c r="T14" s="32"/>
      <c r="U14" s="32"/>
      <c r="V14" s="32"/>
    </row>
    <row r="15" spans="1:22" x14ac:dyDescent="0.3">
      <c r="A15" s="18" t="s">
        <v>21</v>
      </c>
      <c r="B15" s="11"/>
      <c r="C15" s="11"/>
      <c r="D15" s="11"/>
      <c r="E15" s="11"/>
      <c r="F15" s="11"/>
      <c r="G15" s="11"/>
      <c r="H15" s="2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</sheetData>
  <mergeCells count="12">
    <mergeCell ref="V3:V4"/>
    <mergeCell ref="A3:A4"/>
    <mergeCell ref="B3:B4"/>
    <mergeCell ref="C3:C4"/>
    <mergeCell ref="D3:D4"/>
    <mergeCell ref="E3:O3"/>
    <mergeCell ref="P3:P4"/>
    <mergeCell ref="Q3:Q4"/>
    <mergeCell ref="R3:R4"/>
    <mergeCell ref="S3:S4"/>
    <mergeCell ref="T3:T4"/>
    <mergeCell ref="U3:U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" sqref="B1"/>
    </sheetView>
  </sheetViews>
  <sheetFormatPr defaultRowHeight="16.5" x14ac:dyDescent="0.3"/>
  <cols>
    <col min="1" max="10" width="12.625" customWidth="1"/>
  </cols>
  <sheetData>
    <row r="1" spans="1:10" ht="18.75" x14ac:dyDescent="0.3">
      <c r="B1" s="5" t="s">
        <v>64</v>
      </c>
      <c r="C1" s="2"/>
      <c r="D1" s="5"/>
      <c r="E1" s="2"/>
      <c r="F1" s="2"/>
      <c r="G1" s="38" t="s">
        <v>34</v>
      </c>
      <c r="H1" s="2"/>
      <c r="I1" s="2"/>
      <c r="J1" s="2"/>
    </row>
    <row r="2" spans="1:10" x14ac:dyDescent="0.3">
      <c r="A2" s="2"/>
      <c r="B2" s="38" t="s">
        <v>34</v>
      </c>
      <c r="C2" s="38" t="s">
        <v>34</v>
      </c>
      <c r="D2" s="38"/>
      <c r="E2" s="2"/>
      <c r="F2" s="2"/>
      <c r="G2" s="38" t="s">
        <v>34</v>
      </c>
      <c r="H2" s="38" t="s">
        <v>34</v>
      </c>
      <c r="I2" s="38" t="s">
        <v>34</v>
      </c>
      <c r="J2" s="2"/>
    </row>
    <row r="3" spans="1:10" x14ac:dyDescent="0.3">
      <c r="A3" s="39" t="s">
        <v>65</v>
      </c>
      <c r="B3" s="4"/>
      <c r="C3" s="4"/>
      <c r="D3" s="4"/>
      <c r="E3" s="4"/>
      <c r="F3" s="4"/>
      <c r="G3" s="4"/>
      <c r="H3" s="4"/>
      <c r="I3" s="4"/>
      <c r="J3" s="4"/>
    </row>
    <row r="4" spans="1:10" ht="24" customHeight="1" x14ac:dyDescent="0.3">
      <c r="A4" s="669" t="s">
        <v>23</v>
      </c>
      <c r="B4" s="659" t="s">
        <v>46</v>
      </c>
      <c r="C4" s="665" t="s">
        <v>66</v>
      </c>
      <c r="D4" s="659"/>
      <c r="E4" s="659"/>
      <c r="F4" s="659"/>
      <c r="G4" s="659"/>
      <c r="H4" s="659"/>
      <c r="I4" s="659"/>
      <c r="J4" s="657" t="s">
        <v>67</v>
      </c>
    </row>
    <row r="5" spans="1:10" ht="24" customHeight="1" x14ac:dyDescent="0.3">
      <c r="A5" s="669"/>
      <c r="B5" s="659"/>
      <c r="C5" s="325"/>
      <c r="D5" s="321" t="s">
        <v>53</v>
      </c>
      <c r="E5" s="321" t="s">
        <v>39</v>
      </c>
      <c r="F5" s="321" t="s">
        <v>40</v>
      </c>
      <c r="G5" s="321" t="s">
        <v>41</v>
      </c>
      <c r="H5" s="321" t="s">
        <v>42</v>
      </c>
      <c r="I5" s="321" t="s">
        <v>43</v>
      </c>
      <c r="J5" s="657"/>
    </row>
    <row r="6" spans="1:10" ht="24" customHeight="1" x14ac:dyDescent="0.3">
      <c r="A6" s="67" t="s">
        <v>59</v>
      </c>
      <c r="B6" s="398">
        <v>258</v>
      </c>
      <c r="C6" s="399">
        <v>249</v>
      </c>
      <c r="D6" s="399">
        <v>0</v>
      </c>
      <c r="E6" s="399">
        <v>23</v>
      </c>
      <c r="F6" s="399">
        <v>42</v>
      </c>
      <c r="G6" s="399">
        <v>77</v>
      </c>
      <c r="H6" s="399">
        <v>71</v>
      </c>
      <c r="I6" s="399">
        <v>36</v>
      </c>
      <c r="J6" s="399">
        <v>9</v>
      </c>
    </row>
    <row r="7" spans="1:10" ht="24" customHeight="1" x14ac:dyDescent="0.3">
      <c r="A7" s="67" t="s">
        <v>8</v>
      </c>
      <c r="B7" s="400">
        <v>276</v>
      </c>
      <c r="C7" s="401">
        <v>276</v>
      </c>
      <c r="D7" s="401">
        <v>0</v>
      </c>
      <c r="E7" s="401">
        <v>23</v>
      </c>
      <c r="F7" s="401">
        <v>46</v>
      </c>
      <c r="G7" s="401">
        <v>92</v>
      </c>
      <c r="H7" s="401">
        <v>64</v>
      </c>
      <c r="I7" s="401">
        <v>51</v>
      </c>
      <c r="J7" s="401">
        <v>0</v>
      </c>
    </row>
    <row r="8" spans="1:10" ht="24" customHeight="1" x14ac:dyDescent="0.3">
      <c r="A8" s="67" t="s">
        <v>60</v>
      </c>
      <c r="B8" s="402">
        <v>276</v>
      </c>
      <c r="C8" s="377">
        <v>276</v>
      </c>
      <c r="D8" s="377">
        <v>0</v>
      </c>
      <c r="E8" s="377">
        <v>23</v>
      </c>
      <c r="F8" s="377">
        <v>46</v>
      </c>
      <c r="G8" s="377">
        <v>92</v>
      </c>
      <c r="H8" s="377">
        <v>63</v>
      </c>
      <c r="I8" s="377">
        <v>52</v>
      </c>
      <c r="J8" s="377">
        <v>0</v>
      </c>
    </row>
    <row r="9" spans="1:10" ht="24" customHeight="1" x14ac:dyDescent="0.3">
      <c r="A9" s="67" t="s">
        <v>10</v>
      </c>
      <c r="B9" s="402">
        <v>293</v>
      </c>
      <c r="C9" s="377">
        <v>293</v>
      </c>
      <c r="D9" s="377"/>
      <c r="E9" s="377">
        <v>23</v>
      </c>
      <c r="F9" s="377">
        <v>46</v>
      </c>
      <c r="G9" s="377">
        <v>93</v>
      </c>
      <c r="H9" s="377">
        <v>66</v>
      </c>
      <c r="I9" s="377">
        <v>65</v>
      </c>
      <c r="J9" s="377">
        <v>0</v>
      </c>
    </row>
    <row r="10" spans="1:10" ht="24" customHeight="1" x14ac:dyDescent="0.3">
      <c r="A10" s="160" t="s">
        <v>11</v>
      </c>
      <c r="B10" s="403">
        <v>300</v>
      </c>
      <c r="C10" s="382">
        <v>300</v>
      </c>
      <c r="D10" s="382">
        <v>0</v>
      </c>
      <c r="E10" s="382">
        <v>23</v>
      </c>
      <c r="F10" s="382">
        <v>49</v>
      </c>
      <c r="G10" s="382">
        <v>93</v>
      </c>
      <c r="H10" s="382">
        <v>73</v>
      </c>
      <c r="I10" s="382">
        <v>62</v>
      </c>
      <c r="J10" s="382">
        <v>0</v>
      </c>
    </row>
    <row r="11" spans="1:10" ht="24" customHeight="1" x14ac:dyDescent="0.3">
      <c r="A11" s="160" t="s">
        <v>12</v>
      </c>
      <c r="B11" s="397">
        <v>324</v>
      </c>
      <c r="C11" s="269">
        <v>324</v>
      </c>
      <c r="D11" s="269">
        <v>0</v>
      </c>
      <c r="E11" s="269">
        <v>23</v>
      </c>
      <c r="F11" s="269">
        <v>59</v>
      </c>
      <c r="G11" s="269">
        <v>85</v>
      </c>
      <c r="H11" s="269">
        <v>90</v>
      </c>
      <c r="I11" s="269">
        <v>67</v>
      </c>
      <c r="J11" s="310">
        <v>0</v>
      </c>
    </row>
    <row r="12" spans="1:10" x14ac:dyDescent="0.3">
      <c r="A12" s="14" t="s">
        <v>21</v>
      </c>
      <c r="B12" s="40"/>
      <c r="C12" s="40"/>
      <c r="D12" s="40"/>
      <c r="E12" s="40"/>
      <c r="F12" s="40"/>
      <c r="G12" s="40"/>
      <c r="H12" s="40"/>
      <c r="I12" s="40"/>
      <c r="J12" s="40"/>
    </row>
  </sheetData>
  <mergeCells count="4">
    <mergeCell ref="A4:A5"/>
    <mergeCell ref="B4:B5"/>
    <mergeCell ref="C4:I4"/>
    <mergeCell ref="J4:J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B1" sqref="B1"/>
    </sheetView>
  </sheetViews>
  <sheetFormatPr defaultRowHeight="16.5" x14ac:dyDescent="0.3"/>
  <cols>
    <col min="1" max="1" width="12.625" customWidth="1"/>
  </cols>
  <sheetData>
    <row r="1" spans="1:22" ht="18.75" x14ac:dyDescent="0.3">
      <c r="B1" s="5" t="s">
        <v>577</v>
      </c>
      <c r="C1" s="38"/>
      <c r="D1" s="2"/>
      <c r="E1" s="2"/>
      <c r="F1" s="2"/>
      <c r="G1" s="2"/>
      <c r="H1" s="2"/>
      <c r="I1" s="2"/>
      <c r="J1" s="38" t="s">
        <v>34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3">
      <c r="A2" s="3"/>
      <c r="B2" s="2"/>
      <c r="C2" s="38"/>
      <c r="D2" s="2"/>
      <c r="E2" s="2"/>
      <c r="F2" s="2"/>
      <c r="G2" s="2"/>
      <c r="H2" s="2"/>
      <c r="I2" s="2"/>
      <c r="J2" s="3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">
      <c r="A3" s="38" t="s">
        <v>68</v>
      </c>
      <c r="B3" s="38" t="s">
        <v>34</v>
      </c>
      <c r="C3" s="38"/>
      <c r="D3" s="38" t="s">
        <v>34</v>
      </c>
      <c r="E3" s="38" t="s">
        <v>34</v>
      </c>
      <c r="F3" s="38" t="s">
        <v>34</v>
      </c>
      <c r="G3" s="38" t="s">
        <v>34</v>
      </c>
      <c r="H3" s="38" t="s">
        <v>34</v>
      </c>
      <c r="I3" s="38" t="s">
        <v>34</v>
      </c>
      <c r="J3" s="38" t="s">
        <v>34</v>
      </c>
      <c r="K3" s="38" t="s">
        <v>34</v>
      </c>
      <c r="L3" s="38" t="s">
        <v>69</v>
      </c>
      <c r="M3" s="38" t="s">
        <v>34</v>
      </c>
      <c r="N3" s="38" t="s">
        <v>34</v>
      </c>
      <c r="O3" s="38" t="s">
        <v>34</v>
      </c>
      <c r="P3" s="38"/>
      <c r="Q3" s="38"/>
      <c r="R3" s="38"/>
      <c r="S3" s="2"/>
      <c r="T3" s="2"/>
      <c r="U3" s="2"/>
      <c r="V3" s="2"/>
    </row>
    <row r="4" spans="1:22" ht="23.25" customHeight="1" x14ac:dyDescent="0.3">
      <c r="A4" s="669" t="s">
        <v>23</v>
      </c>
      <c r="B4" s="679" t="s">
        <v>70</v>
      </c>
      <c r="C4" s="680" t="s">
        <v>71</v>
      </c>
      <c r="D4" s="681"/>
      <c r="E4" s="681"/>
      <c r="F4" s="681"/>
      <c r="G4" s="681"/>
      <c r="H4" s="681"/>
      <c r="I4" s="681"/>
      <c r="J4" s="681"/>
      <c r="K4" s="681"/>
      <c r="L4" s="681"/>
      <c r="M4" s="669"/>
      <c r="N4" s="682" t="s">
        <v>72</v>
      </c>
      <c r="O4" s="659" t="s">
        <v>73</v>
      </c>
      <c r="P4" s="665" t="s">
        <v>32</v>
      </c>
      <c r="Q4" s="657" t="s">
        <v>74</v>
      </c>
      <c r="R4" s="662"/>
      <c r="S4" s="657" t="s">
        <v>75</v>
      </c>
      <c r="T4" s="661"/>
      <c r="U4" s="657" t="s">
        <v>76</v>
      </c>
      <c r="V4" s="661"/>
    </row>
    <row r="5" spans="1:22" ht="23.25" customHeight="1" x14ac:dyDescent="0.3">
      <c r="A5" s="669"/>
      <c r="B5" s="679"/>
      <c r="C5" s="327"/>
      <c r="D5" s="41" t="s">
        <v>77</v>
      </c>
      <c r="E5" s="328" t="s">
        <v>78</v>
      </c>
      <c r="F5" s="328" t="s">
        <v>79</v>
      </c>
      <c r="G5" s="328" t="s">
        <v>80</v>
      </c>
      <c r="H5" s="328" t="s">
        <v>81</v>
      </c>
      <c r="I5" s="328" t="s">
        <v>82</v>
      </c>
      <c r="J5" s="328" t="s">
        <v>83</v>
      </c>
      <c r="K5" s="328" t="s">
        <v>84</v>
      </c>
      <c r="L5" s="328" t="s">
        <v>85</v>
      </c>
      <c r="M5" s="328" t="s">
        <v>86</v>
      </c>
      <c r="N5" s="683"/>
      <c r="O5" s="659"/>
      <c r="P5" s="666"/>
      <c r="Q5" s="321" t="s">
        <v>87</v>
      </c>
      <c r="R5" s="321" t="s">
        <v>88</v>
      </c>
      <c r="S5" s="321" t="s">
        <v>87</v>
      </c>
      <c r="T5" s="324" t="s">
        <v>88</v>
      </c>
      <c r="U5" s="321" t="s">
        <v>87</v>
      </c>
      <c r="V5" s="324" t="s">
        <v>88</v>
      </c>
    </row>
    <row r="6" spans="1:22" ht="23.25" customHeight="1" x14ac:dyDescent="0.3">
      <c r="A6" s="42" t="s">
        <v>59</v>
      </c>
      <c r="B6" s="404">
        <v>260</v>
      </c>
      <c r="C6" s="369">
        <v>260</v>
      </c>
      <c r="D6" s="370">
        <v>0</v>
      </c>
      <c r="E6" s="370">
        <v>0</v>
      </c>
      <c r="F6" s="370">
        <v>0</v>
      </c>
      <c r="G6" s="369">
        <v>1</v>
      </c>
      <c r="H6" s="369">
        <v>3</v>
      </c>
      <c r="I6" s="369">
        <v>15</v>
      </c>
      <c r="J6" s="369">
        <v>12</v>
      </c>
      <c r="K6" s="369">
        <v>31</v>
      </c>
      <c r="L6" s="369">
        <v>73</v>
      </c>
      <c r="M6" s="369">
        <v>125</v>
      </c>
      <c r="N6" s="399">
        <v>0</v>
      </c>
      <c r="O6" s="399">
        <v>0</v>
      </c>
      <c r="P6" s="399">
        <v>0</v>
      </c>
      <c r="Q6" s="399">
        <v>7</v>
      </c>
      <c r="R6" s="399">
        <v>154</v>
      </c>
      <c r="S6" s="399">
        <v>2</v>
      </c>
      <c r="T6" s="399">
        <v>58</v>
      </c>
      <c r="U6" s="405">
        <v>0</v>
      </c>
      <c r="V6" s="405">
        <v>0</v>
      </c>
    </row>
    <row r="7" spans="1:22" ht="23.25" customHeight="1" x14ac:dyDescent="0.3">
      <c r="A7" s="42" t="s">
        <v>8</v>
      </c>
      <c r="B7" s="406">
        <v>257</v>
      </c>
      <c r="C7" s="373">
        <v>257</v>
      </c>
      <c r="D7" s="374">
        <v>0</v>
      </c>
      <c r="E7" s="374">
        <v>0</v>
      </c>
      <c r="F7" s="374">
        <v>0</v>
      </c>
      <c r="G7" s="373">
        <v>1</v>
      </c>
      <c r="H7" s="373">
        <v>3</v>
      </c>
      <c r="I7" s="373">
        <v>17</v>
      </c>
      <c r="J7" s="373">
        <v>13</v>
      </c>
      <c r="K7" s="373">
        <v>30</v>
      </c>
      <c r="L7" s="373">
        <v>72</v>
      </c>
      <c r="M7" s="373">
        <v>121</v>
      </c>
      <c r="N7" s="401">
        <v>0</v>
      </c>
      <c r="O7" s="401">
        <v>0</v>
      </c>
      <c r="P7" s="401">
        <v>0</v>
      </c>
      <c r="Q7" s="401">
        <v>7</v>
      </c>
      <c r="R7" s="401">
        <v>150</v>
      </c>
      <c r="S7" s="401">
        <v>2</v>
      </c>
      <c r="T7" s="401">
        <v>50</v>
      </c>
      <c r="U7" s="407">
        <v>0</v>
      </c>
      <c r="V7" s="407">
        <v>0</v>
      </c>
    </row>
    <row r="8" spans="1:22" ht="23.25" customHeight="1" x14ac:dyDescent="0.3">
      <c r="A8" s="42" t="s">
        <v>60</v>
      </c>
      <c r="B8" s="408">
        <v>257</v>
      </c>
      <c r="C8" s="407">
        <v>257</v>
      </c>
      <c r="D8" s="407">
        <v>0</v>
      </c>
      <c r="E8" s="407">
        <v>0</v>
      </c>
      <c r="F8" s="407">
        <v>0</v>
      </c>
      <c r="G8" s="407">
        <v>1</v>
      </c>
      <c r="H8" s="407">
        <v>3</v>
      </c>
      <c r="I8" s="407">
        <v>17</v>
      </c>
      <c r="J8" s="407">
        <v>16</v>
      </c>
      <c r="K8" s="407">
        <v>30</v>
      </c>
      <c r="L8" s="407">
        <v>72</v>
      </c>
      <c r="M8" s="407">
        <v>118</v>
      </c>
      <c r="N8" s="407">
        <v>0</v>
      </c>
      <c r="O8" s="407">
        <v>0</v>
      </c>
      <c r="P8" s="407">
        <v>0</v>
      </c>
      <c r="Q8" s="407">
        <v>7</v>
      </c>
      <c r="R8" s="407">
        <v>142</v>
      </c>
      <c r="S8" s="407">
        <v>2</v>
      </c>
      <c r="T8" s="407">
        <v>55</v>
      </c>
      <c r="U8" s="407">
        <v>1</v>
      </c>
      <c r="V8" s="407">
        <v>16</v>
      </c>
    </row>
    <row r="9" spans="1:22" ht="23.25" customHeight="1" x14ac:dyDescent="0.3">
      <c r="A9" s="42" t="s">
        <v>10</v>
      </c>
      <c r="B9" s="409">
        <v>266</v>
      </c>
      <c r="C9" s="410">
        <v>266</v>
      </c>
      <c r="D9" s="411">
        <v>0</v>
      </c>
      <c r="E9" s="411">
        <v>0</v>
      </c>
      <c r="F9" s="411">
        <v>0</v>
      </c>
      <c r="G9" s="412">
        <v>1</v>
      </c>
      <c r="H9" s="412">
        <v>3</v>
      </c>
      <c r="I9" s="412">
        <v>17</v>
      </c>
      <c r="J9" s="412">
        <v>16</v>
      </c>
      <c r="K9" s="412">
        <v>30</v>
      </c>
      <c r="L9" s="412">
        <v>72</v>
      </c>
      <c r="M9" s="412">
        <v>127</v>
      </c>
      <c r="N9" s="412">
        <v>0</v>
      </c>
      <c r="O9" s="411">
        <v>0</v>
      </c>
      <c r="P9" s="411">
        <v>0</v>
      </c>
      <c r="Q9" s="411">
        <v>8</v>
      </c>
      <c r="R9" s="411">
        <v>165</v>
      </c>
      <c r="S9" s="411">
        <v>2</v>
      </c>
      <c r="T9" s="411">
        <v>48</v>
      </c>
      <c r="U9" s="411">
        <v>1</v>
      </c>
      <c r="V9" s="411">
        <v>20</v>
      </c>
    </row>
    <row r="10" spans="1:22" ht="23.25" customHeight="1" x14ac:dyDescent="0.3">
      <c r="A10" s="48" t="s">
        <v>11</v>
      </c>
      <c r="B10" s="413">
        <v>351</v>
      </c>
      <c r="C10" s="414">
        <v>351</v>
      </c>
      <c r="D10" s="414">
        <v>0</v>
      </c>
      <c r="E10" s="414">
        <v>0</v>
      </c>
      <c r="F10" s="414">
        <v>0</v>
      </c>
      <c r="G10" s="414">
        <v>1</v>
      </c>
      <c r="H10" s="414">
        <v>3</v>
      </c>
      <c r="I10" s="414">
        <v>21</v>
      </c>
      <c r="J10" s="414">
        <v>44</v>
      </c>
      <c r="K10" s="414">
        <v>40</v>
      </c>
      <c r="L10" s="414">
        <v>97</v>
      </c>
      <c r="M10" s="414">
        <v>145</v>
      </c>
      <c r="N10" s="414">
        <v>0</v>
      </c>
      <c r="O10" s="414">
        <v>0</v>
      </c>
      <c r="P10" s="414">
        <v>0</v>
      </c>
      <c r="Q10" s="414">
        <v>9</v>
      </c>
      <c r="R10" s="414">
        <v>177</v>
      </c>
      <c r="S10" s="414">
        <v>3</v>
      </c>
      <c r="T10" s="414">
        <v>71</v>
      </c>
      <c r="U10" s="414">
        <v>2</v>
      </c>
      <c r="V10" s="414">
        <v>43</v>
      </c>
    </row>
    <row r="11" spans="1:22" ht="23.25" customHeight="1" x14ac:dyDescent="0.3">
      <c r="A11" s="298" t="s">
        <v>12</v>
      </c>
      <c r="B11" s="297">
        <f>B13+B14</f>
        <v>332</v>
      </c>
      <c r="C11" s="297">
        <f t="shared" ref="C11:V11" si="0">C13+C14</f>
        <v>332</v>
      </c>
      <c r="D11" s="297">
        <v>0</v>
      </c>
      <c r="E11" s="297">
        <v>0</v>
      </c>
      <c r="F11" s="297">
        <v>0</v>
      </c>
      <c r="G11" s="297">
        <f t="shared" si="0"/>
        <v>1</v>
      </c>
      <c r="H11" s="297">
        <f t="shared" si="0"/>
        <v>4</v>
      </c>
      <c r="I11" s="297">
        <f t="shared" si="0"/>
        <v>20</v>
      </c>
      <c r="J11" s="297">
        <f t="shared" si="0"/>
        <v>29</v>
      </c>
      <c r="K11" s="297">
        <f t="shared" si="0"/>
        <v>38</v>
      </c>
      <c r="L11" s="297">
        <f t="shared" si="0"/>
        <v>86</v>
      </c>
      <c r="M11" s="297">
        <f t="shared" si="0"/>
        <v>154</v>
      </c>
      <c r="N11" s="297">
        <f t="shared" si="0"/>
        <v>0</v>
      </c>
      <c r="O11" s="297">
        <f t="shared" si="0"/>
        <v>0</v>
      </c>
      <c r="P11" s="297">
        <f t="shared" si="0"/>
        <v>0</v>
      </c>
      <c r="Q11" s="297">
        <f t="shared" si="0"/>
        <v>7</v>
      </c>
      <c r="R11" s="297">
        <f t="shared" si="0"/>
        <v>129</v>
      </c>
      <c r="S11" s="297">
        <f t="shared" si="0"/>
        <v>1</v>
      </c>
      <c r="T11" s="297">
        <f t="shared" si="0"/>
        <v>30</v>
      </c>
      <c r="U11" s="297">
        <f t="shared" si="0"/>
        <v>2</v>
      </c>
      <c r="V11" s="297">
        <f t="shared" si="0"/>
        <v>40</v>
      </c>
    </row>
    <row r="12" spans="1:22" ht="23.25" customHeight="1" x14ac:dyDescent="0.3">
      <c r="A12" s="42"/>
      <c r="B12" s="655">
        <f>B13+B14</f>
        <v>332</v>
      </c>
      <c r="C12" s="656">
        <f t="shared" ref="C12:V12" si="1">C13+C14</f>
        <v>332</v>
      </c>
      <c r="D12" s="656">
        <f t="shared" si="1"/>
        <v>0</v>
      </c>
      <c r="E12" s="656">
        <f t="shared" si="1"/>
        <v>0</v>
      </c>
      <c r="F12" s="656">
        <f t="shared" si="1"/>
        <v>0</v>
      </c>
      <c r="G12" s="656">
        <f t="shared" si="1"/>
        <v>1</v>
      </c>
      <c r="H12" s="656">
        <f t="shared" si="1"/>
        <v>4</v>
      </c>
      <c r="I12" s="656">
        <f t="shared" si="1"/>
        <v>20</v>
      </c>
      <c r="J12" s="656">
        <f t="shared" si="1"/>
        <v>29</v>
      </c>
      <c r="K12" s="656">
        <f t="shared" si="1"/>
        <v>38</v>
      </c>
      <c r="L12" s="656">
        <f t="shared" si="1"/>
        <v>86</v>
      </c>
      <c r="M12" s="656">
        <f t="shared" si="1"/>
        <v>154</v>
      </c>
      <c r="N12" s="656">
        <f t="shared" si="1"/>
        <v>0</v>
      </c>
      <c r="O12" s="656">
        <f t="shared" si="1"/>
        <v>0</v>
      </c>
      <c r="P12" s="656">
        <f t="shared" si="1"/>
        <v>0</v>
      </c>
      <c r="Q12" s="656">
        <f t="shared" si="1"/>
        <v>7</v>
      </c>
      <c r="R12" s="656">
        <f t="shared" si="1"/>
        <v>129</v>
      </c>
      <c r="S12" s="656">
        <f t="shared" si="1"/>
        <v>1</v>
      </c>
      <c r="T12" s="656">
        <f t="shared" si="1"/>
        <v>30</v>
      </c>
      <c r="U12" s="656">
        <f t="shared" si="1"/>
        <v>2</v>
      </c>
      <c r="V12" s="656">
        <f t="shared" si="1"/>
        <v>40</v>
      </c>
    </row>
    <row r="13" spans="1:22" ht="23.25" customHeight="1" x14ac:dyDescent="0.3">
      <c r="A13" s="42" t="s">
        <v>89</v>
      </c>
      <c r="B13" s="43">
        <v>281</v>
      </c>
      <c r="C13" s="44">
        <f>SUM(D13:M13)</f>
        <v>281</v>
      </c>
      <c r="D13" s="46">
        <v>0</v>
      </c>
      <c r="E13" s="46">
        <v>0</v>
      </c>
      <c r="F13" s="46">
        <v>0</v>
      </c>
      <c r="G13" s="46">
        <v>1</v>
      </c>
      <c r="H13" s="46">
        <v>4</v>
      </c>
      <c r="I13" s="46">
        <v>17</v>
      </c>
      <c r="J13" s="46">
        <v>23</v>
      </c>
      <c r="K13" s="46">
        <v>30</v>
      </c>
      <c r="L13" s="46">
        <v>72</v>
      </c>
      <c r="M13" s="272">
        <v>134</v>
      </c>
      <c r="N13" s="46">
        <v>0</v>
      </c>
      <c r="O13" s="46">
        <v>0</v>
      </c>
      <c r="P13" s="46">
        <v>0</v>
      </c>
      <c r="Q13" s="45">
        <v>7</v>
      </c>
      <c r="R13" s="45">
        <v>129</v>
      </c>
      <c r="S13" s="45">
        <v>1</v>
      </c>
      <c r="T13" s="45">
        <v>30</v>
      </c>
      <c r="U13" s="45">
        <v>2</v>
      </c>
      <c r="V13" s="45">
        <v>40</v>
      </c>
    </row>
    <row r="14" spans="1:22" ht="23.25" customHeight="1" x14ac:dyDescent="0.3">
      <c r="A14" s="48" t="s">
        <v>90</v>
      </c>
      <c r="B14" s="49">
        <v>51</v>
      </c>
      <c r="C14" s="51">
        <f>SUM(D14:M14)</f>
        <v>51</v>
      </c>
      <c r="D14" s="52">
        <v>0</v>
      </c>
      <c r="E14" s="52">
        <v>0</v>
      </c>
      <c r="F14" s="52">
        <v>0</v>
      </c>
      <c r="G14" s="53">
        <v>0</v>
      </c>
      <c r="H14" s="53">
        <v>0</v>
      </c>
      <c r="I14" s="53">
        <v>3</v>
      </c>
      <c r="J14" s="53">
        <v>6</v>
      </c>
      <c r="K14" s="53">
        <v>8</v>
      </c>
      <c r="L14" s="53">
        <v>14</v>
      </c>
      <c r="M14" s="53">
        <v>20</v>
      </c>
      <c r="N14" s="53">
        <v>0</v>
      </c>
      <c r="O14" s="53">
        <v>0</v>
      </c>
      <c r="P14" s="53">
        <v>0</v>
      </c>
      <c r="Q14" s="54"/>
      <c r="R14" s="54"/>
      <c r="S14" s="54"/>
      <c r="T14" s="54"/>
      <c r="U14" s="54"/>
      <c r="V14" s="54"/>
    </row>
    <row r="15" spans="1:22" x14ac:dyDescent="0.3">
      <c r="A15" s="55" t="s">
        <v>91</v>
      </c>
      <c r="B15" s="50"/>
      <c r="C15" s="50"/>
      <c r="D15" s="50"/>
      <c r="E15" s="50"/>
      <c r="F15" s="50"/>
      <c r="G15" s="47"/>
      <c r="H15" s="50"/>
      <c r="I15" s="50"/>
      <c r="J15" s="50"/>
      <c r="K15" s="50"/>
      <c r="L15" s="50"/>
      <c r="M15" s="56"/>
      <c r="N15" s="50"/>
      <c r="O15" s="50"/>
      <c r="P15" s="50"/>
      <c r="Q15" s="50"/>
      <c r="R15" s="50"/>
      <c r="S15" s="47"/>
      <c r="T15" s="47"/>
      <c r="U15" s="50"/>
      <c r="V15" s="50"/>
    </row>
    <row r="16" spans="1:22" x14ac:dyDescent="0.3">
      <c r="A16" s="14" t="s">
        <v>92</v>
      </c>
      <c r="B16" s="2"/>
      <c r="C16" s="2"/>
      <c r="D16" s="2"/>
      <c r="E16" s="2"/>
      <c r="F16" s="2"/>
      <c r="G16" s="5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">
      <c r="A17" s="14" t="s">
        <v>93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3">
      <c r="A18" s="18" t="s">
        <v>94</v>
      </c>
      <c r="B18" s="11"/>
      <c r="C18" s="37"/>
      <c r="D18" s="11"/>
      <c r="E18" s="11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</sheetData>
  <mergeCells count="9">
    <mergeCell ref="Q4:R4"/>
    <mergeCell ref="S4:T4"/>
    <mergeCell ref="U4:V4"/>
    <mergeCell ref="A4:A5"/>
    <mergeCell ref="B4:B5"/>
    <mergeCell ref="C4:M4"/>
    <mergeCell ref="N4:N5"/>
    <mergeCell ref="O4:O5"/>
    <mergeCell ref="P4:P5"/>
  </mergeCells>
  <phoneticPr fontId="3" type="noConversion"/>
  <pageMargins left="0.7" right="0.7" top="0.75" bottom="0.75" header="0.3" footer="0.3"/>
  <ignoredErrors>
    <ignoredError sqref="C13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1" sqref="B1"/>
    </sheetView>
  </sheetViews>
  <sheetFormatPr defaultRowHeight="16.5" x14ac:dyDescent="0.3"/>
  <cols>
    <col min="1" max="13" width="10.875" customWidth="1"/>
  </cols>
  <sheetData>
    <row r="1" spans="1:13" ht="25.5" customHeight="1" x14ac:dyDescent="0.3">
      <c r="B1" s="1" t="s">
        <v>548</v>
      </c>
      <c r="C1" s="314"/>
      <c r="D1" s="11"/>
      <c r="E1" s="11"/>
      <c r="F1" s="11"/>
      <c r="G1" s="2"/>
      <c r="H1" s="2"/>
      <c r="I1" s="2"/>
      <c r="J1" s="2"/>
      <c r="K1" s="2"/>
      <c r="L1" s="2"/>
      <c r="M1" s="2"/>
    </row>
    <row r="2" spans="1:13" x14ac:dyDescent="0.3">
      <c r="A2" s="11" t="s">
        <v>566</v>
      </c>
      <c r="B2" s="11"/>
      <c r="C2" s="37"/>
      <c r="D2" s="11"/>
      <c r="E2" s="11"/>
      <c r="F2" s="11"/>
      <c r="G2" s="2"/>
      <c r="H2" s="2"/>
      <c r="I2" s="2"/>
      <c r="J2" s="2"/>
      <c r="K2" s="2"/>
      <c r="L2" s="2"/>
      <c r="M2" s="2"/>
    </row>
    <row r="3" spans="1:13" ht="24" customHeight="1" x14ac:dyDescent="0.3">
      <c r="A3" s="663"/>
      <c r="B3" s="680" t="s">
        <v>541</v>
      </c>
      <c r="C3" s="686"/>
      <c r="D3" s="686"/>
      <c r="E3" s="686"/>
      <c r="F3" s="680" t="s">
        <v>546</v>
      </c>
      <c r="G3" s="686"/>
      <c r="H3" s="686"/>
      <c r="I3" s="686"/>
      <c r="J3" s="680" t="s">
        <v>568</v>
      </c>
      <c r="K3" s="686"/>
      <c r="L3" s="686"/>
      <c r="M3" s="686"/>
    </row>
    <row r="4" spans="1:13" ht="24" customHeight="1" x14ac:dyDescent="0.3">
      <c r="A4" s="684"/>
      <c r="B4" s="682" t="s">
        <v>542</v>
      </c>
      <c r="C4" s="688" t="s">
        <v>569</v>
      </c>
      <c r="D4" s="681"/>
      <c r="E4" s="669"/>
      <c r="F4" s="682" t="s">
        <v>542</v>
      </c>
      <c r="G4" s="688" t="s">
        <v>570</v>
      </c>
      <c r="H4" s="681"/>
      <c r="I4" s="681"/>
      <c r="J4" s="326" t="s">
        <v>542</v>
      </c>
      <c r="K4" s="688" t="s">
        <v>570</v>
      </c>
      <c r="L4" s="681"/>
      <c r="M4" s="681"/>
    </row>
    <row r="5" spans="1:13" ht="24" customHeight="1" x14ac:dyDescent="0.3">
      <c r="A5" s="685"/>
      <c r="B5" s="687"/>
      <c r="C5" s="326" t="s">
        <v>543</v>
      </c>
      <c r="D5" s="326" t="s">
        <v>544</v>
      </c>
      <c r="E5" s="329" t="s">
        <v>545</v>
      </c>
      <c r="F5" s="687"/>
      <c r="G5" s="326" t="s">
        <v>543</v>
      </c>
      <c r="H5" s="326" t="s">
        <v>544</v>
      </c>
      <c r="I5" s="328" t="s">
        <v>545</v>
      </c>
      <c r="J5" s="330"/>
      <c r="K5" s="326" t="s">
        <v>543</v>
      </c>
      <c r="L5" s="326" t="s">
        <v>544</v>
      </c>
      <c r="M5" s="329" t="s">
        <v>545</v>
      </c>
    </row>
    <row r="6" spans="1:13" ht="24" customHeight="1" x14ac:dyDescent="0.3">
      <c r="A6" s="316" t="s">
        <v>7</v>
      </c>
      <c r="B6" s="415">
        <v>2</v>
      </c>
      <c r="C6" s="416">
        <v>2</v>
      </c>
      <c r="D6" s="416">
        <v>1</v>
      </c>
      <c r="E6" s="416">
        <v>1</v>
      </c>
      <c r="F6" s="416">
        <v>4</v>
      </c>
      <c r="G6" s="416">
        <v>4</v>
      </c>
      <c r="H6" s="416">
        <v>4</v>
      </c>
      <c r="I6" s="423" t="s">
        <v>574</v>
      </c>
      <c r="J6" s="416">
        <v>8</v>
      </c>
      <c r="K6" s="416">
        <v>20</v>
      </c>
      <c r="L6" s="416">
        <v>16</v>
      </c>
      <c r="M6" s="416" t="s">
        <v>573</v>
      </c>
    </row>
    <row r="7" spans="1:13" ht="24" customHeight="1" x14ac:dyDescent="0.3">
      <c r="A7" s="22" t="s">
        <v>105</v>
      </c>
      <c r="B7" s="417">
        <v>2</v>
      </c>
      <c r="C7" s="418">
        <v>2</v>
      </c>
      <c r="D7" s="418">
        <v>1</v>
      </c>
      <c r="E7" s="418">
        <v>1</v>
      </c>
      <c r="F7" s="418">
        <v>4</v>
      </c>
      <c r="G7" s="418">
        <v>4</v>
      </c>
      <c r="H7" s="418">
        <v>4</v>
      </c>
      <c r="I7" s="418" t="s">
        <v>574</v>
      </c>
      <c r="J7" s="418">
        <v>8</v>
      </c>
      <c r="K7" s="418">
        <v>20</v>
      </c>
      <c r="L7" s="418">
        <v>16</v>
      </c>
      <c r="M7" s="418" t="s">
        <v>573</v>
      </c>
    </row>
    <row r="8" spans="1:13" ht="24" customHeight="1" x14ac:dyDescent="0.3">
      <c r="A8" s="22" t="s">
        <v>60</v>
      </c>
      <c r="B8" s="417">
        <v>2</v>
      </c>
      <c r="C8" s="418">
        <v>2</v>
      </c>
      <c r="D8" s="418">
        <v>1</v>
      </c>
      <c r="E8" s="418">
        <v>1</v>
      </c>
      <c r="F8" s="418">
        <v>5</v>
      </c>
      <c r="G8" s="418">
        <v>5</v>
      </c>
      <c r="H8" s="418">
        <v>4</v>
      </c>
      <c r="I8" s="418">
        <v>1</v>
      </c>
      <c r="J8" s="418">
        <v>8</v>
      </c>
      <c r="K8" s="418">
        <v>20</v>
      </c>
      <c r="L8" s="418">
        <v>16</v>
      </c>
      <c r="M8" s="418" t="s">
        <v>573</v>
      </c>
    </row>
    <row r="9" spans="1:13" ht="24" customHeight="1" x14ac:dyDescent="0.3">
      <c r="A9" s="22" t="s">
        <v>10</v>
      </c>
      <c r="B9" s="417">
        <v>2</v>
      </c>
      <c r="C9" s="418">
        <v>2</v>
      </c>
      <c r="D9" s="418">
        <v>1</v>
      </c>
      <c r="E9" s="418">
        <v>1</v>
      </c>
      <c r="F9" s="418">
        <v>5</v>
      </c>
      <c r="G9" s="418">
        <v>5</v>
      </c>
      <c r="H9" s="418">
        <v>4</v>
      </c>
      <c r="I9" s="418">
        <v>1</v>
      </c>
      <c r="J9" s="418">
        <v>8</v>
      </c>
      <c r="K9" s="418">
        <v>20</v>
      </c>
      <c r="L9" s="418">
        <v>16</v>
      </c>
      <c r="M9" s="418" t="s">
        <v>573</v>
      </c>
    </row>
    <row r="10" spans="1:13" ht="24" customHeight="1" x14ac:dyDescent="0.3">
      <c r="A10" s="315" t="s">
        <v>11</v>
      </c>
      <c r="B10" s="419">
        <v>2</v>
      </c>
      <c r="C10" s="420">
        <v>2</v>
      </c>
      <c r="D10" s="420">
        <v>2</v>
      </c>
      <c r="E10" s="420" t="s">
        <v>574</v>
      </c>
      <c r="F10" s="420">
        <v>5</v>
      </c>
      <c r="G10" s="420">
        <v>5</v>
      </c>
      <c r="H10" s="420">
        <v>4</v>
      </c>
      <c r="I10" s="420">
        <v>1</v>
      </c>
      <c r="J10" s="420">
        <v>8</v>
      </c>
      <c r="K10" s="420">
        <v>20</v>
      </c>
      <c r="L10" s="420">
        <v>16</v>
      </c>
      <c r="M10" s="420" t="s">
        <v>573</v>
      </c>
    </row>
    <row r="11" spans="1:13" ht="24" customHeight="1" x14ac:dyDescent="0.3">
      <c r="A11" s="315" t="s">
        <v>12</v>
      </c>
      <c r="B11" s="317">
        <v>2</v>
      </c>
      <c r="C11" s="318">
        <v>2</v>
      </c>
      <c r="D11" s="318">
        <v>2</v>
      </c>
      <c r="E11" s="421" t="s">
        <v>574</v>
      </c>
      <c r="F11" s="319">
        <v>5</v>
      </c>
      <c r="G11" s="319">
        <v>5</v>
      </c>
      <c r="H11" s="319">
        <v>4</v>
      </c>
      <c r="I11" s="319">
        <v>1</v>
      </c>
      <c r="J11" s="319">
        <v>8</v>
      </c>
      <c r="K11" s="319">
        <v>20</v>
      </c>
      <c r="L11" s="319">
        <v>16</v>
      </c>
      <c r="M11" s="422" t="s">
        <v>573</v>
      </c>
    </row>
    <row r="12" spans="1:13" x14ac:dyDescent="0.3">
      <c r="A12" s="2" t="s">
        <v>567</v>
      </c>
      <c r="B12" s="2"/>
      <c r="C12" s="37"/>
      <c r="D12" s="11"/>
      <c r="E12" s="11"/>
      <c r="F12" s="11"/>
      <c r="G12" s="2"/>
      <c r="H12" s="2"/>
      <c r="I12" s="2"/>
      <c r="J12" s="2"/>
      <c r="K12" s="2"/>
      <c r="L12" s="2"/>
      <c r="M12" s="2"/>
    </row>
    <row r="13" spans="1:13" x14ac:dyDescent="0.3">
      <c r="A13" s="2" t="s">
        <v>571</v>
      </c>
      <c r="B13" s="2"/>
      <c r="C13" s="37"/>
      <c r="D13" s="11"/>
      <c r="E13" s="11"/>
      <c r="F13" s="11"/>
      <c r="G13" s="2"/>
      <c r="H13" s="2"/>
      <c r="I13" s="2"/>
      <c r="J13" s="2"/>
      <c r="K13" s="2"/>
      <c r="L13" s="2"/>
      <c r="M13" s="2"/>
    </row>
    <row r="14" spans="1:13" x14ac:dyDescent="0.3">
      <c r="A14" s="2" t="s">
        <v>572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9">
    <mergeCell ref="A3:A5"/>
    <mergeCell ref="B3:E3"/>
    <mergeCell ref="F3:I3"/>
    <mergeCell ref="J3:M3"/>
    <mergeCell ref="B4:B5"/>
    <mergeCell ref="C4:E4"/>
    <mergeCell ref="F4:F5"/>
    <mergeCell ref="G4:I4"/>
    <mergeCell ref="K4:M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" sqref="B1"/>
    </sheetView>
  </sheetViews>
  <sheetFormatPr defaultRowHeight="16.5" x14ac:dyDescent="0.3"/>
  <cols>
    <col min="1" max="10" width="10.625" customWidth="1"/>
  </cols>
  <sheetData>
    <row r="1" spans="1:10" ht="18.75" x14ac:dyDescent="0.3">
      <c r="B1" s="1" t="s">
        <v>547</v>
      </c>
      <c r="C1" s="2"/>
      <c r="D1" s="2"/>
      <c r="E1" s="2"/>
      <c r="F1" s="2"/>
      <c r="G1" s="2"/>
      <c r="H1" s="2"/>
      <c r="I1" s="2"/>
      <c r="J1" s="19"/>
    </row>
    <row r="2" spans="1:10" x14ac:dyDescent="0.3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20"/>
    </row>
    <row r="3" spans="1:10" ht="24" customHeight="1" x14ac:dyDescent="0.3">
      <c r="A3" s="669" t="s">
        <v>23</v>
      </c>
      <c r="B3" s="676" t="s">
        <v>70</v>
      </c>
      <c r="C3" s="667" t="s">
        <v>95</v>
      </c>
      <c r="D3" s="689"/>
      <c r="E3" s="689"/>
      <c r="F3" s="689"/>
      <c r="G3" s="667" t="s">
        <v>96</v>
      </c>
      <c r="H3" s="689"/>
      <c r="I3" s="689"/>
      <c r="J3" s="689"/>
    </row>
    <row r="4" spans="1:10" ht="24" x14ac:dyDescent="0.3">
      <c r="A4" s="669"/>
      <c r="B4" s="677"/>
      <c r="C4" s="322" t="s">
        <v>97</v>
      </c>
      <c r="D4" s="323" t="s">
        <v>98</v>
      </c>
      <c r="E4" s="323" t="s">
        <v>99</v>
      </c>
      <c r="F4" s="331" t="s">
        <v>100</v>
      </c>
      <c r="G4" s="322" t="s">
        <v>97</v>
      </c>
      <c r="H4" s="323" t="s">
        <v>101</v>
      </c>
      <c r="I4" s="323" t="s">
        <v>102</v>
      </c>
      <c r="J4" s="331" t="s">
        <v>103</v>
      </c>
    </row>
    <row r="5" spans="1:10" ht="24" customHeight="1" x14ac:dyDescent="0.3">
      <c r="A5" s="60" t="s">
        <v>7</v>
      </c>
      <c r="B5" s="424">
        <v>643</v>
      </c>
      <c r="C5" s="425">
        <v>643</v>
      </c>
      <c r="D5" s="425" t="s">
        <v>104</v>
      </c>
      <c r="E5" s="425">
        <v>295</v>
      </c>
      <c r="F5" s="425">
        <v>348</v>
      </c>
      <c r="G5" s="426">
        <v>0</v>
      </c>
      <c r="H5" s="426">
        <v>0</v>
      </c>
      <c r="I5" s="426">
        <v>0</v>
      </c>
      <c r="J5" s="426">
        <v>0</v>
      </c>
    </row>
    <row r="6" spans="1:10" ht="24" customHeight="1" x14ac:dyDescent="0.3">
      <c r="A6" s="62" t="s">
        <v>105</v>
      </c>
      <c r="B6" s="427">
        <v>741</v>
      </c>
      <c r="C6" s="428">
        <v>741</v>
      </c>
      <c r="D6" s="428" t="s">
        <v>104</v>
      </c>
      <c r="E6" s="428">
        <v>392</v>
      </c>
      <c r="F6" s="428">
        <v>349</v>
      </c>
      <c r="G6" s="429">
        <v>0</v>
      </c>
      <c r="H6" s="429">
        <v>0</v>
      </c>
      <c r="I6" s="429">
        <v>0</v>
      </c>
      <c r="J6" s="429">
        <v>0</v>
      </c>
    </row>
    <row r="7" spans="1:10" ht="24" customHeight="1" x14ac:dyDescent="0.3">
      <c r="A7" s="62" t="s">
        <v>60</v>
      </c>
      <c r="B7" s="427">
        <v>781</v>
      </c>
      <c r="C7" s="428">
        <v>781</v>
      </c>
      <c r="D7" s="428">
        <v>0</v>
      </c>
      <c r="E7" s="428">
        <v>429</v>
      </c>
      <c r="F7" s="428">
        <v>352</v>
      </c>
      <c r="G7" s="429">
        <v>0</v>
      </c>
      <c r="H7" s="429">
        <v>0</v>
      </c>
      <c r="I7" s="429">
        <v>0</v>
      </c>
      <c r="J7" s="429">
        <v>0</v>
      </c>
    </row>
    <row r="8" spans="1:10" ht="24" customHeight="1" x14ac:dyDescent="0.3">
      <c r="A8" s="62" t="s">
        <v>10</v>
      </c>
      <c r="B8" s="427">
        <v>786</v>
      </c>
      <c r="C8" s="428">
        <v>786</v>
      </c>
      <c r="D8" s="428">
        <v>0</v>
      </c>
      <c r="E8" s="428">
        <v>433</v>
      </c>
      <c r="F8" s="428">
        <v>353</v>
      </c>
      <c r="G8" s="429">
        <v>0</v>
      </c>
      <c r="H8" s="429">
        <v>0</v>
      </c>
      <c r="I8" s="429">
        <v>0</v>
      </c>
      <c r="J8" s="429">
        <v>0</v>
      </c>
    </row>
    <row r="9" spans="1:10" ht="24" customHeight="1" x14ac:dyDescent="0.3">
      <c r="A9" s="63" t="s">
        <v>11</v>
      </c>
      <c r="B9" s="430">
        <v>786</v>
      </c>
      <c r="C9" s="431">
        <v>786</v>
      </c>
      <c r="D9" s="431">
        <v>0</v>
      </c>
      <c r="E9" s="431">
        <v>432</v>
      </c>
      <c r="F9" s="431">
        <v>354</v>
      </c>
      <c r="G9" s="432">
        <v>0</v>
      </c>
      <c r="H9" s="432">
        <v>0</v>
      </c>
      <c r="I9" s="432">
        <v>0</v>
      </c>
      <c r="J9" s="432">
        <v>0</v>
      </c>
    </row>
    <row r="10" spans="1:10" ht="24" customHeight="1" x14ac:dyDescent="0.3">
      <c r="A10" s="63" t="s">
        <v>12</v>
      </c>
      <c r="B10" s="64">
        <f>B12+B13</f>
        <v>781</v>
      </c>
      <c r="C10" s="64">
        <f t="shared" ref="C10:F10" si="0">C12+C13</f>
        <v>781</v>
      </c>
      <c r="D10" s="64">
        <f t="shared" si="0"/>
        <v>0</v>
      </c>
      <c r="E10" s="64">
        <f t="shared" si="0"/>
        <v>425</v>
      </c>
      <c r="F10" s="64">
        <f t="shared" si="0"/>
        <v>356</v>
      </c>
      <c r="G10" s="283">
        <v>0</v>
      </c>
      <c r="H10" s="283">
        <v>0</v>
      </c>
      <c r="I10" s="283">
        <v>0</v>
      </c>
      <c r="J10" s="283">
        <v>0</v>
      </c>
    </row>
    <row r="11" spans="1:10" x14ac:dyDescent="0.3">
      <c r="A11" s="22"/>
      <c r="B11" s="424"/>
      <c r="C11" s="425"/>
      <c r="D11" s="425"/>
      <c r="E11" s="425"/>
      <c r="F11" s="425"/>
      <c r="G11" s="425"/>
      <c r="H11" s="425"/>
      <c r="I11" s="425"/>
      <c r="J11" s="425"/>
    </row>
    <row r="12" spans="1:10" x14ac:dyDescent="0.3">
      <c r="A12" s="22" t="s">
        <v>106</v>
      </c>
      <c r="B12" s="427">
        <v>433</v>
      </c>
      <c r="C12" s="433">
        <v>433</v>
      </c>
      <c r="D12" s="428">
        <v>0</v>
      </c>
      <c r="E12" s="411">
        <v>230</v>
      </c>
      <c r="F12" s="411">
        <v>203</v>
      </c>
      <c r="G12" s="434">
        <v>0</v>
      </c>
      <c r="H12" s="434">
        <v>0</v>
      </c>
      <c r="I12" s="434">
        <v>0</v>
      </c>
      <c r="J12" s="434">
        <v>0</v>
      </c>
    </row>
    <row r="13" spans="1:10" x14ac:dyDescent="0.3">
      <c r="A13" s="274" t="s">
        <v>107</v>
      </c>
      <c r="B13" s="435">
        <v>348</v>
      </c>
      <c r="C13" s="436">
        <v>348</v>
      </c>
      <c r="D13" s="431">
        <v>0</v>
      </c>
      <c r="E13" s="437">
        <v>195</v>
      </c>
      <c r="F13" s="437">
        <v>153</v>
      </c>
      <c r="G13" s="432">
        <v>0</v>
      </c>
      <c r="H13" s="432">
        <v>0</v>
      </c>
      <c r="I13" s="432">
        <v>0</v>
      </c>
      <c r="J13" s="432">
        <v>0</v>
      </c>
    </row>
    <row r="14" spans="1:10" x14ac:dyDescent="0.3">
      <c r="A14" s="18" t="s">
        <v>108</v>
      </c>
      <c r="B14" s="11"/>
      <c r="C14" s="37"/>
      <c r="D14" s="11"/>
      <c r="E14" s="11"/>
      <c r="F14" s="11"/>
      <c r="G14" s="2"/>
      <c r="H14" s="2"/>
      <c r="I14" s="2"/>
      <c r="J14" s="2"/>
    </row>
  </sheetData>
  <mergeCells count="4">
    <mergeCell ref="A3:A4"/>
    <mergeCell ref="B3:B4"/>
    <mergeCell ref="C3:F3"/>
    <mergeCell ref="G3:J3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B1" sqref="B1"/>
    </sheetView>
  </sheetViews>
  <sheetFormatPr defaultRowHeight="16.5" x14ac:dyDescent="0.3"/>
  <cols>
    <col min="1" max="1" width="12.625" customWidth="1"/>
  </cols>
  <sheetData>
    <row r="1" spans="1:21" ht="18.75" x14ac:dyDescent="0.3">
      <c r="B1" s="5" t="s">
        <v>549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38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" customHeight="1" x14ac:dyDescent="0.3">
      <c r="A4" s="669" t="s">
        <v>109</v>
      </c>
      <c r="B4" s="659" t="s">
        <v>110</v>
      </c>
      <c r="C4" s="659" t="s">
        <v>24</v>
      </c>
      <c r="D4" s="659" t="s">
        <v>25</v>
      </c>
      <c r="E4" s="659" t="s">
        <v>47</v>
      </c>
      <c r="F4" s="682" t="s">
        <v>111</v>
      </c>
      <c r="G4" s="665" t="s">
        <v>112</v>
      </c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 t="s">
        <v>113</v>
      </c>
      <c r="T4" s="665" t="s">
        <v>114</v>
      </c>
      <c r="U4" s="657" t="s">
        <v>115</v>
      </c>
    </row>
    <row r="5" spans="1:21" ht="24" customHeight="1" x14ac:dyDescent="0.3">
      <c r="A5" s="669"/>
      <c r="B5" s="659"/>
      <c r="C5" s="659"/>
      <c r="D5" s="659"/>
      <c r="E5" s="659"/>
      <c r="F5" s="666"/>
      <c r="G5" s="325"/>
      <c r="H5" s="321" t="s">
        <v>35</v>
      </c>
      <c r="I5" s="321" t="s">
        <v>36</v>
      </c>
      <c r="J5" s="321" t="s">
        <v>37</v>
      </c>
      <c r="K5" s="321" t="s">
        <v>38</v>
      </c>
      <c r="L5" s="321" t="s">
        <v>39</v>
      </c>
      <c r="M5" s="321" t="s">
        <v>40</v>
      </c>
      <c r="N5" s="321" t="s">
        <v>41</v>
      </c>
      <c r="O5" s="321" t="s">
        <v>42</v>
      </c>
      <c r="P5" s="321" t="s">
        <v>43</v>
      </c>
      <c r="Q5" s="321" t="s">
        <v>116</v>
      </c>
      <c r="R5" s="321" t="s">
        <v>117</v>
      </c>
      <c r="S5" s="659"/>
      <c r="T5" s="666"/>
      <c r="U5" s="657"/>
    </row>
    <row r="6" spans="1:21" ht="24" customHeight="1" x14ac:dyDescent="0.3">
      <c r="A6" s="67" t="s">
        <v>59</v>
      </c>
      <c r="B6" s="398">
        <v>34</v>
      </c>
      <c r="C6" s="399">
        <v>0</v>
      </c>
      <c r="D6" s="399">
        <v>0</v>
      </c>
      <c r="E6" s="399">
        <v>0</v>
      </c>
      <c r="F6" s="399">
        <v>0</v>
      </c>
      <c r="G6" s="399">
        <v>20</v>
      </c>
      <c r="H6" s="399">
        <v>0</v>
      </c>
      <c r="I6" s="399">
        <v>0</v>
      </c>
      <c r="J6" s="399">
        <v>0</v>
      </c>
      <c r="K6" s="399">
        <v>3</v>
      </c>
      <c r="L6" s="399">
        <v>11</v>
      </c>
      <c r="M6" s="399">
        <v>4</v>
      </c>
      <c r="N6" s="399">
        <v>0</v>
      </c>
      <c r="O6" s="399">
        <v>0</v>
      </c>
      <c r="P6" s="399">
        <v>2</v>
      </c>
      <c r="Q6" s="399">
        <v>0</v>
      </c>
      <c r="R6" s="399">
        <v>0</v>
      </c>
      <c r="S6" s="399">
        <v>11</v>
      </c>
      <c r="T6" s="399">
        <v>3</v>
      </c>
      <c r="U6" s="399">
        <v>0</v>
      </c>
    </row>
    <row r="7" spans="1:21" ht="24" customHeight="1" x14ac:dyDescent="0.3">
      <c r="A7" s="67" t="s">
        <v>8</v>
      </c>
      <c r="B7" s="438">
        <v>13</v>
      </c>
      <c r="C7" s="439">
        <v>0</v>
      </c>
      <c r="D7" s="439">
        <v>0</v>
      </c>
      <c r="E7" s="439">
        <v>0</v>
      </c>
      <c r="F7" s="439">
        <v>0</v>
      </c>
      <c r="G7" s="439">
        <v>10</v>
      </c>
      <c r="H7" s="439">
        <v>0</v>
      </c>
      <c r="I7" s="439">
        <v>0</v>
      </c>
      <c r="J7" s="439">
        <v>0</v>
      </c>
      <c r="K7" s="439">
        <v>3</v>
      </c>
      <c r="L7" s="439">
        <v>6</v>
      </c>
      <c r="M7" s="439">
        <v>1</v>
      </c>
      <c r="N7" s="439">
        <v>0</v>
      </c>
      <c r="O7" s="439">
        <v>0</v>
      </c>
      <c r="P7" s="439">
        <v>0</v>
      </c>
      <c r="Q7" s="439">
        <v>0</v>
      </c>
      <c r="R7" s="439">
        <v>0</v>
      </c>
      <c r="S7" s="439">
        <v>1</v>
      </c>
      <c r="T7" s="439">
        <v>3</v>
      </c>
      <c r="U7" s="439">
        <v>0</v>
      </c>
    </row>
    <row r="8" spans="1:21" ht="24" customHeight="1" x14ac:dyDescent="0.3">
      <c r="A8" s="68" t="s">
        <v>118</v>
      </c>
      <c r="B8" s="440">
        <v>39</v>
      </c>
      <c r="C8" s="441">
        <v>1</v>
      </c>
      <c r="D8" s="441">
        <v>1</v>
      </c>
      <c r="E8" s="441">
        <v>0</v>
      </c>
      <c r="F8" s="441">
        <v>0</v>
      </c>
      <c r="G8" s="441">
        <v>36</v>
      </c>
      <c r="H8" s="441">
        <v>0</v>
      </c>
      <c r="I8" s="441">
        <v>1</v>
      </c>
      <c r="J8" s="441">
        <v>1</v>
      </c>
      <c r="K8" s="441">
        <v>2</v>
      </c>
      <c r="L8" s="441">
        <v>11</v>
      </c>
      <c r="M8" s="441">
        <v>7</v>
      </c>
      <c r="N8" s="441">
        <v>9</v>
      </c>
      <c r="O8" s="441">
        <v>1</v>
      </c>
      <c r="P8" s="441">
        <v>4</v>
      </c>
      <c r="Q8" s="441">
        <v>0</v>
      </c>
      <c r="R8" s="441">
        <v>0</v>
      </c>
      <c r="S8" s="441">
        <v>0</v>
      </c>
      <c r="T8" s="441">
        <v>1</v>
      </c>
      <c r="U8" s="441">
        <v>0</v>
      </c>
    </row>
    <row r="9" spans="1:21" ht="24" customHeight="1" x14ac:dyDescent="0.3">
      <c r="A9" s="68" t="s">
        <v>10</v>
      </c>
      <c r="B9" s="440">
        <v>42</v>
      </c>
      <c r="C9" s="441">
        <v>0</v>
      </c>
      <c r="D9" s="441">
        <v>0</v>
      </c>
      <c r="E9" s="441">
        <v>0</v>
      </c>
      <c r="F9" s="441">
        <v>0</v>
      </c>
      <c r="G9" s="441">
        <v>0</v>
      </c>
      <c r="H9" s="441">
        <v>0</v>
      </c>
      <c r="I9" s="441">
        <v>0</v>
      </c>
      <c r="J9" s="441">
        <v>2</v>
      </c>
      <c r="K9" s="441">
        <v>2</v>
      </c>
      <c r="L9" s="441">
        <v>8</v>
      </c>
      <c r="M9" s="441">
        <v>6</v>
      </c>
      <c r="N9" s="441">
        <v>4</v>
      </c>
      <c r="O9" s="441">
        <v>5</v>
      </c>
      <c r="P9" s="441">
        <v>11</v>
      </c>
      <c r="Q9" s="441">
        <v>0</v>
      </c>
      <c r="R9" s="441">
        <v>0</v>
      </c>
      <c r="S9" s="441">
        <v>0</v>
      </c>
      <c r="T9" s="441">
        <v>4</v>
      </c>
      <c r="U9" s="441">
        <v>0</v>
      </c>
    </row>
    <row r="10" spans="1:21" ht="24" customHeight="1" x14ac:dyDescent="0.3">
      <c r="A10" s="71" t="s">
        <v>11</v>
      </c>
      <c r="B10" s="442">
        <v>31</v>
      </c>
      <c r="C10" s="443">
        <v>0</v>
      </c>
      <c r="D10" s="443">
        <v>0</v>
      </c>
      <c r="E10" s="443">
        <v>0</v>
      </c>
      <c r="F10" s="443">
        <v>0</v>
      </c>
      <c r="G10" s="443">
        <v>31</v>
      </c>
      <c r="H10" s="443">
        <v>0</v>
      </c>
      <c r="I10" s="443">
        <v>0</v>
      </c>
      <c r="J10" s="443">
        <v>0</v>
      </c>
      <c r="K10" s="443">
        <v>5</v>
      </c>
      <c r="L10" s="443">
        <v>3</v>
      </c>
      <c r="M10" s="443">
        <v>8</v>
      </c>
      <c r="N10" s="443">
        <v>8</v>
      </c>
      <c r="O10" s="443">
        <v>2</v>
      </c>
      <c r="P10" s="443">
        <v>5</v>
      </c>
      <c r="Q10" s="443">
        <v>0</v>
      </c>
      <c r="R10" s="443">
        <v>0</v>
      </c>
      <c r="S10" s="443">
        <v>0</v>
      </c>
      <c r="T10" s="443">
        <v>0</v>
      </c>
      <c r="U10" s="443">
        <v>0</v>
      </c>
    </row>
    <row r="11" spans="1:21" ht="24" customHeight="1" x14ac:dyDescent="0.3">
      <c r="A11" s="71" t="s">
        <v>12</v>
      </c>
      <c r="B11" s="72">
        <v>47</v>
      </c>
      <c r="C11" s="73">
        <v>0</v>
      </c>
      <c r="D11" s="73">
        <v>0</v>
      </c>
      <c r="E11" s="73">
        <v>0</v>
      </c>
      <c r="F11" s="73">
        <v>0</v>
      </c>
      <c r="G11" s="73">
        <v>33</v>
      </c>
      <c r="H11" s="73">
        <v>0</v>
      </c>
      <c r="I11" s="73">
        <v>0</v>
      </c>
      <c r="J11" s="73">
        <v>0</v>
      </c>
      <c r="K11" s="73">
        <v>1</v>
      </c>
      <c r="L11" s="73">
        <v>11</v>
      </c>
      <c r="M11" s="73">
        <v>11</v>
      </c>
      <c r="N11" s="73">
        <v>6</v>
      </c>
      <c r="O11" s="73">
        <v>1</v>
      </c>
      <c r="P11" s="73">
        <v>3</v>
      </c>
      <c r="Q11" s="73">
        <v>0</v>
      </c>
      <c r="R11" s="73">
        <v>0</v>
      </c>
      <c r="S11" s="73">
        <v>1</v>
      </c>
      <c r="T11" s="73">
        <v>13</v>
      </c>
      <c r="U11" s="73">
        <v>0</v>
      </c>
    </row>
    <row r="12" spans="1:21" x14ac:dyDescent="0.3">
      <c r="A12" s="68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</row>
    <row r="13" spans="1:21" x14ac:dyDescent="0.3">
      <c r="A13" s="76" t="s">
        <v>119</v>
      </c>
      <c r="B13" s="69">
        <v>18</v>
      </c>
      <c r="C13" s="70">
        <v>0</v>
      </c>
      <c r="D13" s="70">
        <v>0</v>
      </c>
      <c r="E13" s="70">
        <v>0</v>
      </c>
      <c r="F13" s="70">
        <v>0</v>
      </c>
      <c r="G13" s="70">
        <v>17</v>
      </c>
      <c r="H13" s="70">
        <v>0</v>
      </c>
      <c r="I13" s="70">
        <v>0</v>
      </c>
      <c r="J13" s="70">
        <v>0</v>
      </c>
      <c r="K13" s="70">
        <v>0</v>
      </c>
      <c r="L13" s="70">
        <v>5</v>
      </c>
      <c r="M13" s="70">
        <v>8</v>
      </c>
      <c r="N13" s="70">
        <v>4</v>
      </c>
      <c r="O13" s="70">
        <v>0</v>
      </c>
      <c r="P13" s="70">
        <v>0</v>
      </c>
      <c r="Q13" s="70">
        <v>0</v>
      </c>
      <c r="R13" s="70">
        <v>0</v>
      </c>
      <c r="S13" s="70">
        <v>1</v>
      </c>
      <c r="T13" s="70">
        <v>0</v>
      </c>
      <c r="U13" s="70">
        <v>0</v>
      </c>
    </row>
    <row r="14" spans="1:21" x14ac:dyDescent="0.3">
      <c r="A14" s="76" t="s">
        <v>120</v>
      </c>
      <c r="B14" s="69">
        <v>13</v>
      </c>
      <c r="C14" s="70">
        <v>0</v>
      </c>
      <c r="D14" s="70">
        <v>0</v>
      </c>
      <c r="E14" s="70">
        <v>0</v>
      </c>
      <c r="F14" s="70">
        <v>0</v>
      </c>
      <c r="G14" s="70">
        <v>4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1</v>
      </c>
      <c r="P14" s="70">
        <v>3</v>
      </c>
      <c r="Q14" s="70">
        <v>0</v>
      </c>
      <c r="R14" s="70">
        <v>0</v>
      </c>
      <c r="S14" s="70">
        <v>0</v>
      </c>
      <c r="T14" s="70">
        <v>9</v>
      </c>
      <c r="U14" s="70">
        <v>0</v>
      </c>
    </row>
    <row r="15" spans="1:21" x14ac:dyDescent="0.3">
      <c r="A15" s="76" t="s">
        <v>121</v>
      </c>
      <c r="B15" s="69">
        <v>5</v>
      </c>
      <c r="C15" s="70">
        <v>0</v>
      </c>
      <c r="D15" s="70">
        <v>0</v>
      </c>
      <c r="E15" s="70">
        <v>0</v>
      </c>
      <c r="F15" s="70">
        <v>0</v>
      </c>
      <c r="G15" s="70">
        <v>1</v>
      </c>
      <c r="H15" s="70">
        <v>0</v>
      </c>
      <c r="I15" s="70">
        <v>0</v>
      </c>
      <c r="J15" s="70">
        <v>0</v>
      </c>
      <c r="K15" s="70">
        <v>0</v>
      </c>
      <c r="L15" s="70">
        <v>1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</v>
      </c>
      <c r="U15" s="70">
        <v>0</v>
      </c>
    </row>
    <row r="16" spans="1:21" x14ac:dyDescent="0.3">
      <c r="A16" s="76" t="s">
        <v>122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</row>
    <row r="17" spans="1:21" x14ac:dyDescent="0.3">
      <c r="A17" s="76" t="s">
        <v>123</v>
      </c>
      <c r="B17" s="69">
        <v>11</v>
      </c>
      <c r="C17" s="70">
        <v>0</v>
      </c>
      <c r="D17" s="70">
        <v>0</v>
      </c>
      <c r="E17" s="70">
        <v>0</v>
      </c>
      <c r="F17" s="70">
        <v>0</v>
      </c>
      <c r="G17" s="70">
        <v>11</v>
      </c>
      <c r="H17" s="70">
        <v>0</v>
      </c>
      <c r="I17" s="70">
        <v>0</v>
      </c>
      <c r="J17" s="70">
        <v>0</v>
      </c>
      <c r="K17" s="70">
        <v>1</v>
      </c>
      <c r="L17" s="70">
        <v>5</v>
      </c>
      <c r="M17" s="70">
        <v>3</v>
      </c>
      <c r="N17" s="70">
        <v>2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</row>
    <row r="18" spans="1:21" x14ac:dyDescent="0.3">
      <c r="A18" s="76" t="s">
        <v>124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</row>
    <row r="19" spans="1:21" x14ac:dyDescent="0.3">
      <c r="A19" s="76" t="s">
        <v>125</v>
      </c>
      <c r="B19" s="69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</row>
    <row r="20" spans="1:21" x14ac:dyDescent="0.3">
      <c r="A20" s="76" t="s">
        <v>126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</row>
    <row r="21" spans="1:21" x14ac:dyDescent="0.3">
      <c r="A21" s="77" t="s">
        <v>127</v>
      </c>
      <c r="B21" s="78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x14ac:dyDescent="0.3">
      <c r="A22" s="38" t="s">
        <v>128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</sheetData>
  <mergeCells count="10">
    <mergeCell ref="G4:R4"/>
    <mergeCell ref="S4:S5"/>
    <mergeCell ref="T4:T5"/>
    <mergeCell ref="U4:U5"/>
    <mergeCell ref="A4:A5"/>
    <mergeCell ref="B4:B5"/>
    <mergeCell ref="C4:C5"/>
    <mergeCell ref="D4:D5"/>
    <mergeCell ref="E4:E5"/>
    <mergeCell ref="F4:F5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0"/>
  <sheetViews>
    <sheetView workbookViewId="0">
      <selection activeCell="B1" sqref="B1"/>
    </sheetView>
  </sheetViews>
  <sheetFormatPr defaultRowHeight="16.5" x14ac:dyDescent="0.3"/>
  <cols>
    <col min="1" max="1" width="10.625" customWidth="1"/>
  </cols>
  <sheetData>
    <row r="1" spans="1:38" ht="18.75" x14ac:dyDescent="0.3">
      <c r="B1" s="5" t="s">
        <v>550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80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3">
      <c r="A3" s="38" t="s">
        <v>129</v>
      </c>
      <c r="B3" s="2"/>
      <c r="C3" s="2"/>
      <c r="D3" s="2"/>
      <c r="E3" s="38" t="s">
        <v>34</v>
      </c>
      <c r="F3" s="38"/>
      <c r="G3" s="38"/>
      <c r="H3" s="2"/>
      <c r="I3" s="2"/>
      <c r="J3" s="2"/>
      <c r="K3" s="2"/>
      <c r="L3" s="2"/>
      <c r="M3" s="2"/>
      <c r="N3" s="38" t="s">
        <v>34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4.75" customHeight="1" x14ac:dyDescent="0.3">
      <c r="A4" s="669" t="s">
        <v>23</v>
      </c>
      <c r="B4" s="679" t="s">
        <v>3</v>
      </c>
      <c r="C4" s="659" t="s">
        <v>130</v>
      </c>
      <c r="D4" s="659"/>
      <c r="E4" s="659"/>
      <c r="F4" s="659"/>
      <c r="G4" s="659"/>
      <c r="H4" s="659"/>
      <c r="I4" s="659"/>
      <c r="J4" s="659"/>
      <c r="K4" s="659"/>
      <c r="L4" s="659"/>
      <c r="M4" s="659" t="s">
        <v>131</v>
      </c>
      <c r="N4" s="659"/>
      <c r="O4" s="659"/>
      <c r="P4" s="659"/>
      <c r="Q4" s="659"/>
      <c r="R4" s="659"/>
      <c r="S4" s="657" t="s">
        <v>132</v>
      </c>
      <c r="T4" s="661"/>
      <c r="U4" s="661"/>
      <c r="V4" s="662"/>
      <c r="W4" s="679" t="s">
        <v>133</v>
      </c>
      <c r="X4" s="679" t="s">
        <v>134</v>
      </c>
      <c r="Y4" s="679" t="s">
        <v>135</v>
      </c>
      <c r="Z4" s="679" t="s">
        <v>136</v>
      </c>
      <c r="AA4" s="670" t="s">
        <v>137</v>
      </c>
      <c r="AB4" s="679" t="s">
        <v>138</v>
      </c>
      <c r="AC4" s="679" t="s">
        <v>139</v>
      </c>
      <c r="AD4" s="670" t="s">
        <v>140</v>
      </c>
      <c r="AE4" s="670" t="s">
        <v>141</v>
      </c>
      <c r="AF4" s="682" t="s">
        <v>142</v>
      </c>
      <c r="AG4" s="659" t="s">
        <v>143</v>
      </c>
      <c r="AH4" s="659"/>
      <c r="AI4" s="659"/>
      <c r="AJ4" s="659"/>
      <c r="AK4" s="659"/>
      <c r="AL4" s="657"/>
    </row>
    <row r="5" spans="1:38" ht="24.75" customHeight="1" x14ac:dyDescent="0.3">
      <c r="A5" s="669"/>
      <c r="B5" s="679"/>
      <c r="C5" s="679" t="s">
        <v>144</v>
      </c>
      <c r="D5" s="679" t="s">
        <v>145</v>
      </c>
      <c r="E5" s="679" t="s">
        <v>146</v>
      </c>
      <c r="F5" s="679" t="s">
        <v>147</v>
      </c>
      <c r="G5" s="679"/>
      <c r="H5" s="679" t="s">
        <v>148</v>
      </c>
      <c r="I5" s="679"/>
      <c r="J5" s="679"/>
      <c r="K5" s="679" t="s">
        <v>149</v>
      </c>
      <c r="L5" s="679"/>
      <c r="M5" s="679" t="s">
        <v>150</v>
      </c>
      <c r="N5" s="679" t="s">
        <v>99</v>
      </c>
      <c r="O5" s="670" t="s">
        <v>151</v>
      </c>
      <c r="P5" s="679" t="s">
        <v>152</v>
      </c>
      <c r="Q5" s="679" t="s">
        <v>153</v>
      </c>
      <c r="R5" s="679" t="s">
        <v>154</v>
      </c>
      <c r="S5" s="679" t="s">
        <v>155</v>
      </c>
      <c r="T5" s="679" t="s">
        <v>156</v>
      </c>
      <c r="U5" s="669" t="s">
        <v>157</v>
      </c>
      <c r="V5" s="679" t="s">
        <v>158</v>
      </c>
      <c r="W5" s="679"/>
      <c r="X5" s="679"/>
      <c r="Y5" s="679"/>
      <c r="Z5" s="679"/>
      <c r="AA5" s="670"/>
      <c r="AB5" s="679" t="s">
        <v>147</v>
      </c>
      <c r="AC5" s="679"/>
      <c r="AD5" s="670"/>
      <c r="AE5" s="670"/>
      <c r="AF5" s="687"/>
      <c r="AG5" s="679" t="s">
        <v>159</v>
      </c>
      <c r="AH5" s="679" t="s">
        <v>160</v>
      </c>
      <c r="AI5" s="679" t="s">
        <v>161</v>
      </c>
      <c r="AJ5" s="679" t="s">
        <v>162</v>
      </c>
      <c r="AK5" s="679" t="s">
        <v>163</v>
      </c>
      <c r="AL5" s="688" t="s">
        <v>164</v>
      </c>
    </row>
    <row r="6" spans="1:38" ht="24.75" customHeight="1" x14ac:dyDescent="0.3">
      <c r="A6" s="669"/>
      <c r="B6" s="679"/>
      <c r="C6" s="679"/>
      <c r="D6" s="679"/>
      <c r="E6" s="679"/>
      <c r="F6" s="328" t="s">
        <v>165</v>
      </c>
      <c r="G6" s="328" t="s">
        <v>145</v>
      </c>
      <c r="H6" s="321" t="s">
        <v>166</v>
      </c>
      <c r="I6" s="321" t="s">
        <v>145</v>
      </c>
      <c r="J6" s="321" t="s">
        <v>167</v>
      </c>
      <c r="K6" s="321" t="s">
        <v>166</v>
      </c>
      <c r="L6" s="321" t="s">
        <v>145</v>
      </c>
      <c r="M6" s="679"/>
      <c r="N6" s="679"/>
      <c r="O6" s="670"/>
      <c r="P6" s="679"/>
      <c r="Q6" s="679"/>
      <c r="R6" s="679"/>
      <c r="S6" s="679"/>
      <c r="T6" s="679"/>
      <c r="U6" s="669"/>
      <c r="V6" s="679"/>
      <c r="W6" s="679"/>
      <c r="X6" s="679"/>
      <c r="Y6" s="679"/>
      <c r="Z6" s="679"/>
      <c r="AA6" s="670"/>
      <c r="AB6" s="679"/>
      <c r="AC6" s="679"/>
      <c r="AD6" s="670"/>
      <c r="AE6" s="670"/>
      <c r="AF6" s="683"/>
      <c r="AG6" s="679"/>
      <c r="AH6" s="679"/>
      <c r="AI6" s="679"/>
      <c r="AJ6" s="679"/>
      <c r="AK6" s="679"/>
      <c r="AL6" s="688"/>
    </row>
    <row r="7" spans="1:38" ht="24.75" customHeight="1" x14ac:dyDescent="0.3">
      <c r="A7" s="42" t="s">
        <v>59</v>
      </c>
      <c r="B7" s="444">
        <f t="shared" ref="B7:B11" si="0">SUM(C7:AL7)</f>
        <v>127</v>
      </c>
      <c r="C7" s="370">
        <v>1</v>
      </c>
      <c r="D7" s="370">
        <v>1</v>
      </c>
      <c r="E7" s="370">
        <v>23</v>
      </c>
      <c r="F7" s="370">
        <v>0</v>
      </c>
      <c r="G7" s="370">
        <v>1</v>
      </c>
      <c r="H7" s="370">
        <v>0</v>
      </c>
      <c r="I7" s="370">
        <v>0</v>
      </c>
      <c r="J7" s="370">
        <v>0</v>
      </c>
      <c r="K7" s="370">
        <v>4</v>
      </c>
      <c r="L7" s="370">
        <v>1</v>
      </c>
      <c r="M7" s="370">
        <v>1</v>
      </c>
      <c r="N7" s="370">
        <v>1</v>
      </c>
      <c r="O7" s="370">
        <v>15</v>
      </c>
      <c r="P7" s="370">
        <v>2</v>
      </c>
      <c r="Q7" s="370">
        <v>1</v>
      </c>
      <c r="R7" s="370">
        <v>10</v>
      </c>
      <c r="S7" s="370">
        <v>0</v>
      </c>
      <c r="T7" s="370">
        <v>1</v>
      </c>
      <c r="U7" s="370">
        <v>0</v>
      </c>
      <c r="V7" s="370">
        <v>1</v>
      </c>
      <c r="W7" s="370">
        <v>0</v>
      </c>
      <c r="X7" s="370">
        <v>1</v>
      </c>
      <c r="Y7" s="370">
        <v>16</v>
      </c>
      <c r="Z7" s="370">
        <v>1</v>
      </c>
      <c r="AA7" s="370">
        <v>1</v>
      </c>
      <c r="AB7" s="370">
        <v>5</v>
      </c>
      <c r="AC7" s="370">
        <v>3</v>
      </c>
      <c r="AD7" s="370">
        <v>1</v>
      </c>
      <c r="AE7" s="370">
        <v>0</v>
      </c>
      <c r="AF7" s="370">
        <v>1</v>
      </c>
      <c r="AG7" s="370">
        <v>22</v>
      </c>
      <c r="AH7" s="370">
        <v>2</v>
      </c>
      <c r="AI7" s="370">
        <v>1</v>
      </c>
      <c r="AJ7" s="370">
        <v>0</v>
      </c>
      <c r="AK7" s="370">
        <v>0</v>
      </c>
      <c r="AL7" s="370">
        <v>10</v>
      </c>
    </row>
    <row r="8" spans="1:38" ht="24.75" customHeight="1" x14ac:dyDescent="0.3">
      <c r="A8" s="42" t="s">
        <v>8</v>
      </c>
      <c r="B8" s="445">
        <f t="shared" si="0"/>
        <v>124</v>
      </c>
      <c r="C8" s="374">
        <v>1</v>
      </c>
      <c r="D8" s="374">
        <v>1</v>
      </c>
      <c r="E8" s="374">
        <v>23</v>
      </c>
      <c r="F8" s="374">
        <v>0</v>
      </c>
      <c r="G8" s="374">
        <v>1</v>
      </c>
      <c r="H8" s="374">
        <v>0</v>
      </c>
      <c r="I8" s="374">
        <v>0</v>
      </c>
      <c r="J8" s="374">
        <v>0</v>
      </c>
      <c r="K8" s="374">
        <v>2</v>
      </c>
      <c r="L8" s="374">
        <v>1</v>
      </c>
      <c r="M8" s="374">
        <v>0</v>
      </c>
      <c r="N8" s="374">
        <v>2</v>
      </c>
      <c r="O8" s="374">
        <v>15</v>
      </c>
      <c r="P8" s="374">
        <v>2</v>
      </c>
      <c r="Q8" s="374">
        <v>1</v>
      </c>
      <c r="R8" s="374">
        <v>10</v>
      </c>
      <c r="S8" s="374">
        <v>0</v>
      </c>
      <c r="T8" s="374">
        <v>0</v>
      </c>
      <c r="U8" s="374">
        <v>0</v>
      </c>
      <c r="V8" s="374">
        <v>1</v>
      </c>
      <c r="W8" s="374">
        <v>0</v>
      </c>
      <c r="X8" s="374">
        <v>1</v>
      </c>
      <c r="Y8" s="374">
        <v>16</v>
      </c>
      <c r="Z8" s="374">
        <v>1</v>
      </c>
      <c r="AA8" s="374">
        <v>1</v>
      </c>
      <c r="AB8" s="374">
        <v>5</v>
      </c>
      <c r="AC8" s="374">
        <v>3</v>
      </c>
      <c r="AD8" s="374">
        <v>1</v>
      </c>
      <c r="AE8" s="374">
        <v>0</v>
      </c>
      <c r="AF8" s="374">
        <v>1</v>
      </c>
      <c r="AG8" s="374">
        <v>22</v>
      </c>
      <c r="AH8" s="374">
        <v>2</v>
      </c>
      <c r="AI8" s="374">
        <v>1</v>
      </c>
      <c r="AJ8" s="374">
        <v>0</v>
      </c>
      <c r="AK8" s="374">
        <v>0</v>
      </c>
      <c r="AL8" s="374">
        <v>10</v>
      </c>
    </row>
    <row r="9" spans="1:38" ht="24.75" customHeight="1" x14ac:dyDescent="0.3">
      <c r="A9" s="42" t="s">
        <v>60</v>
      </c>
      <c r="B9" s="445">
        <f t="shared" si="0"/>
        <v>131</v>
      </c>
      <c r="C9" s="374">
        <v>1</v>
      </c>
      <c r="D9" s="374">
        <v>1</v>
      </c>
      <c r="E9" s="374">
        <v>23</v>
      </c>
      <c r="F9" s="374">
        <v>0</v>
      </c>
      <c r="G9" s="374">
        <v>1</v>
      </c>
      <c r="H9" s="374">
        <v>0</v>
      </c>
      <c r="I9" s="374">
        <v>0</v>
      </c>
      <c r="J9" s="374">
        <v>0</v>
      </c>
      <c r="K9" s="374">
        <v>2</v>
      </c>
      <c r="L9" s="374">
        <v>1</v>
      </c>
      <c r="M9" s="374">
        <v>1</v>
      </c>
      <c r="N9" s="374">
        <v>2</v>
      </c>
      <c r="O9" s="374">
        <v>21</v>
      </c>
      <c r="P9" s="374">
        <v>2</v>
      </c>
      <c r="Q9" s="374">
        <v>1</v>
      </c>
      <c r="R9" s="374">
        <v>10</v>
      </c>
      <c r="S9" s="374">
        <v>0</v>
      </c>
      <c r="T9" s="374">
        <v>0</v>
      </c>
      <c r="U9" s="374">
        <v>0</v>
      </c>
      <c r="V9" s="374">
        <v>1</v>
      </c>
      <c r="W9" s="374">
        <v>0</v>
      </c>
      <c r="X9" s="374">
        <v>1</v>
      </c>
      <c r="Y9" s="374">
        <v>16</v>
      </c>
      <c r="Z9" s="374">
        <v>1</v>
      </c>
      <c r="AA9" s="374">
        <v>1</v>
      </c>
      <c r="AB9" s="374">
        <v>5</v>
      </c>
      <c r="AC9" s="374">
        <v>3</v>
      </c>
      <c r="AD9" s="374">
        <v>1</v>
      </c>
      <c r="AE9" s="374">
        <v>0</v>
      </c>
      <c r="AF9" s="374">
        <v>1</v>
      </c>
      <c r="AG9" s="374">
        <v>22</v>
      </c>
      <c r="AH9" s="374">
        <v>2</v>
      </c>
      <c r="AI9" s="374">
        <v>1</v>
      </c>
      <c r="AJ9" s="374">
        <v>0</v>
      </c>
      <c r="AK9" s="374">
        <v>0</v>
      </c>
      <c r="AL9" s="374">
        <v>10</v>
      </c>
    </row>
    <row r="10" spans="1:38" ht="24.75" customHeight="1" x14ac:dyDescent="0.3">
      <c r="A10" s="42" t="s">
        <v>10</v>
      </c>
      <c r="B10" s="445">
        <f t="shared" si="0"/>
        <v>131</v>
      </c>
      <c r="C10" s="446">
        <v>1</v>
      </c>
      <c r="D10" s="446">
        <v>1</v>
      </c>
      <c r="E10" s="446">
        <v>23</v>
      </c>
      <c r="F10" s="447">
        <v>0</v>
      </c>
      <c r="G10" s="446">
        <v>1</v>
      </c>
      <c r="H10" s="447">
        <v>0</v>
      </c>
      <c r="I10" s="447">
        <v>0</v>
      </c>
      <c r="J10" s="447">
        <v>0</v>
      </c>
      <c r="K10" s="446">
        <v>2</v>
      </c>
      <c r="L10" s="446">
        <v>1</v>
      </c>
      <c r="M10" s="446">
        <v>1</v>
      </c>
      <c r="N10" s="446">
        <v>2</v>
      </c>
      <c r="O10" s="446">
        <v>21</v>
      </c>
      <c r="P10" s="446">
        <v>2</v>
      </c>
      <c r="Q10" s="446">
        <v>1</v>
      </c>
      <c r="R10" s="446">
        <v>10</v>
      </c>
      <c r="S10" s="446">
        <v>0</v>
      </c>
      <c r="T10" s="446">
        <v>0</v>
      </c>
      <c r="U10" s="446">
        <v>0</v>
      </c>
      <c r="V10" s="446">
        <v>1</v>
      </c>
      <c r="W10" s="446">
        <v>0</v>
      </c>
      <c r="X10" s="446">
        <v>1</v>
      </c>
      <c r="Y10" s="446">
        <v>16</v>
      </c>
      <c r="Z10" s="448">
        <v>1</v>
      </c>
      <c r="AA10" s="448">
        <v>1</v>
      </c>
      <c r="AB10" s="448">
        <v>5</v>
      </c>
      <c r="AC10" s="448">
        <v>3</v>
      </c>
      <c r="AD10" s="448">
        <v>1</v>
      </c>
      <c r="AE10" s="448">
        <v>0</v>
      </c>
      <c r="AF10" s="448">
        <v>1</v>
      </c>
      <c r="AG10" s="448">
        <v>22</v>
      </c>
      <c r="AH10" s="448">
        <v>2</v>
      </c>
      <c r="AI10" s="448">
        <v>1</v>
      </c>
      <c r="AJ10" s="448">
        <v>0</v>
      </c>
      <c r="AK10" s="448">
        <v>0</v>
      </c>
      <c r="AL10" s="448">
        <v>10</v>
      </c>
    </row>
    <row r="11" spans="1:38" ht="24.75" customHeight="1" x14ac:dyDescent="0.3">
      <c r="A11" s="48" t="s">
        <v>11</v>
      </c>
      <c r="B11" s="449">
        <f t="shared" si="0"/>
        <v>131</v>
      </c>
      <c r="C11" s="450">
        <v>1</v>
      </c>
      <c r="D11" s="450">
        <v>1</v>
      </c>
      <c r="E11" s="450">
        <v>23</v>
      </c>
      <c r="F11" s="451">
        <v>0</v>
      </c>
      <c r="G11" s="450">
        <v>1</v>
      </c>
      <c r="H11" s="451">
        <v>0</v>
      </c>
      <c r="I11" s="451">
        <v>0</v>
      </c>
      <c r="J11" s="451">
        <v>0</v>
      </c>
      <c r="K11" s="450">
        <v>3</v>
      </c>
      <c r="L11" s="450">
        <v>1</v>
      </c>
      <c r="M11" s="450">
        <v>1</v>
      </c>
      <c r="N11" s="450">
        <v>2</v>
      </c>
      <c r="O11" s="450">
        <v>21</v>
      </c>
      <c r="P11" s="450">
        <v>2</v>
      </c>
      <c r="Q11" s="450">
        <v>1</v>
      </c>
      <c r="R11" s="450">
        <v>10</v>
      </c>
      <c r="S11" s="450">
        <v>0</v>
      </c>
      <c r="T11" s="450">
        <v>0</v>
      </c>
      <c r="U11" s="450">
        <v>0</v>
      </c>
      <c r="V11" s="450">
        <v>1</v>
      </c>
      <c r="W11" s="450">
        <v>0</v>
      </c>
      <c r="X11" s="450">
        <v>0</v>
      </c>
      <c r="Y11" s="450">
        <v>16</v>
      </c>
      <c r="Z11" s="452">
        <v>1</v>
      </c>
      <c r="AA11" s="452">
        <v>1</v>
      </c>
      <c r="AB11" s="452">
        <v>5</v>
      </c>
      <c r="AC11" s="452">
        <v>3</v>
      </c>
      <c r="AD11" s="452">
        <v>1</v>
      </c>
      <c r="AE11" s="452">
        <v>0</v>
      </c>
      <c r="AF11" s="452">
        <v>1</v>
      </c>
      <c r="AG11" s="452">
        <v>22</v>
      </c>
      <c r="AH11" s="452">
        <v>2</v>
      </c>
      <c r="AI11" s="452">
        <v>1</v>
      </c>
      <c r="AJ11" s="452">
        <v>0</v>
      </c>
      <c r="AK11" s="452">
        <v>0</v>
      </c>
      <c r="AL11" s="452">
        <v>10</v>
      </c>
    </row>
    <row r="12" spans="1:38" ht="24.75" customHeight="1" x14ac:dyDescent="0.3">
      <c r="A12" s="48" t="s">
        <v>12</v>
      </c>
      <c r="B12" s="82">
        <f>SUM(C12:AL12)</f>
        <v>141</v>
      </c>
      <c r="C12" s="83">
        <v>1</v>
      </c>
      <c r="D12" s="83">
        <v>1</v>
      </c>
      <c r="E12" s="83">
        <v>23</v>
      </c>
      <c r="F12" s="84"/>
      <c r="G12" s="83">
        <v>1</v>
      </c>
      <c r="H12" s="84"/>
      <c r="I12" s="84"/>
      <c r="J12" s="84"/>
      <c r="K12" s="83">
        <v>3</v>
      </c>
      <c r="L12" s="83">
        <v>1</v>
      </c>
      <c r="M12" s="83">
        <v>1</v>
      </c>
      <c r="N12" s="83">
        <v>2</v>
      </c>
      <c r="O12" s="83">
        <v>21</v>
      </c>
      <c r="P12" s="83">
        <v>1</v>
      </c>
      <c r="Q12" s="83">
        <v>1</v>
      </c>
      <c r="R12" s="83">
        <v>10</v>
      </c>
      <c r="S12" s="83"/>
      <c r="T12" s="83"/>
      <c r="U12" s="83"/>
      <c r="V12" s="83">
        <v>1</v>
      </c>
      <c r="W12" s="83"/>
      <c r="X12" s="83"/>
      <c r="Y12" s="83">
        <v>16</v>
      </c>
      <c r="Z12" s="85">
        <v>1</v>
      </c>
      <c r="AA12" s="85">
        <v>1</v>
      </c>
      <c r="AB12" s="85">
        <v>5</v>
      </c>
      <c r="AC12" s="85">
        <v>3</v>
      </c>
      <c r="AD12" s="85">
        <v>1</v>
      </c>
      <c r="AE12" s="85"/>
      <c r="AF12" s="85">
        <v>1</v>
      </c>
      <c r="AG12" s="85">
        <v>22</v>
      </c>
      <c r="AH12" s="85">
        <v>2</v>
      </c>
      <c r="AI12" s="85">
        <v>0</v>
      </c>
      <c r="AJ12" s="85"/>
      <c r="AK12" s="85"/>
      <c r="AL12" s="85">
        <v>22</v>
      </c>
    </row>
    <row r="13" spans="1:38" x14ac:dyDescent="0.3">
      <c r="A13" s="38" t="s">
        <v>168</v>
      </c>
      <c r="B13" s="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</row>
    <row r="14" spans="1:38" x14ac:dyDescent="0.15">
      <c r="A14" s="87" t="s">
        <v>169</v>
      </c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</row>
    <row r="15" spans="1:38" x14ac:dyDescent="0.15">
      <c r="A15" s="90" t="s">
        <v>170</v>
      </c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1:38" x14ac:dyDescent="0.15">
      <c r="A16" s="90" t="s">
        <v>171</v>
      </c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7" spans="1:38" x14ac:dyDescent="0.15">
      <c r="A17" s="90" t="s">
        <v>172</v>
      </c>
      <c r="B17" s="90"/>
      <c r="C17" s="89"/>
      <c r="D17" s="89"/>
      <c r="E17" s="89"/>
      <c r="F17" s="89"/>
      <c r="G17" s="89"/>
      <c r="H17" s="89"/>
      <c r="I17" s="91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</row>
    <row r="18" spans="1:38" x14ac:dyDescent="0.15">
      <c r="A18" s="92" t="s">
        <v>173</v>
      </c>
      <c r="B18" s="90"/>
      <c r="C18" s="89"/>
      <c r="D18" s="89"/>
      <c r="E18" s="89"/>
      <c r="F18" s="89"/>
      <c r="G18" s="89"/>
      <c r="H18" s="89"/>
      <c r="I18" s="93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</row>
    <row r="19" spans="1:38" x14ac:dyDescent="0.15">
      <c r="A19" s="90" t="s">
        <v>174</v>
      </c>
      <c r="B19" s="90"/>
      <c r="C19" s="89"/>
      <c r="D19" s="89"/>
      <c r="E19" s="89"/>
      <c r="F19" s="89"/>
      <c r="G19" s="89"/>
      <c r="H19" s="89"/>
      <c r="I19" s="93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</row>
    <row r="20" spans="1:38" x14ac:dyDescent="0.15">
      <c r="A20" s="90" t="s">
        <v>175</v>
      </c>
      <c r="B20" s="94"/>
      <c r="C20" s="95"/>
      <c r="D20" s="95"/>
      <c r="E20" s="95"/>
      <c r="F20" s="95"/>
      <c r="G20" s="95"/>
      <c r="H20" s="95"/>
      <c r="I20" s="93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</row>
  </sheetData>
  <mergeCells count="38">
    <mergeCell ref="W4:W6"/>
    <mergeCell ref="A4:A6"/>
    <mergeCell ref="B4:B6"/>
    <mergeCell ref="C4:L4"/>
    <mergeCell ref="M4:R4"/>
    <mergeCell ref="S4:V4"/>
    <mergeCell ref="M5:M6"/>
    <mergeCell ref="N5:N6"/>
    <mergeCell ref="O5:O6"/>
    <mergeCell ref="P5:P6"/>
    <mergeCell ref="K5:L5"/>
    <mergeCell ref="C5:C6"/>
    <mergeCell ref="D5:D6"/>
    <mergeCell ref="E5:E6"/>
    <mergeCell ref="F5:G5"/>
    <mergeCell ref="H5:J5"/>
    <mergeCell ref="AH5:AH6"/>
    <mergeCell ref="AI5:AI6"/>
    <mergeCell ref="X4:X6"/>
    <mergeCell ref="Y4:Y6"/>
    <mergeCell ref="Z4:Z6"/>
    <mergeCell ref="AA4:AA6"/>
    <mergeCell ref="AJ5:AJ6"/>
    <mergeCell ref="AK5:AK6"/>
    <mergeCell ref="AL5:AL6"/>
    <mergeCell ref="Q5:Q6"/>
    <mergeCell ref="R5:R6"/>
    <mergeCell ref="S5:S6"/>
    <mergeCell ref="T5:T6"/>
    <mergeCell ref="U5:U6"/>
    <mergeCell ref="V5:V6"/>
    <mergeCell ref="AD4:AD6"/>
    <mergeCell ref="AE4:AE6"/>
    <mergeCell ref="AF4:AF6"/>
    <mergeCell ref="AG4:AL4"/>
    <mergeCell ref="AB4:AB6"/>
    <mergeCell ref="AC4:AC6"/>
    <mergeCell ref="AG5:AG6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28</vt:i4>
      </vt:variant>
    </vt:vector>
  </HeadingPairs>
  <TitlesOfParts>
    <vt:vector size="28" baseType="lpstr">
      <vt:lpstr>1. 공무원 총괄</vt:lpstr>
      <vt:lpstr> 2. 구본청 공무원</vt:lpstr>
      <vt:lpstr>3. 의회사무국, 직속기관 등 사업소 공무원</vt:lpstr>
      <vt:lpstr>4. 동 공무원</vt:lpstr>
      <vt:lpstr>5. 소방공무원</vt:lpstr>
      <vt:lpstr>6. 국회 및 지방의원</vt:lpstr>
      <vt:lpstr>7. 경찰공무원</vt:lpstr>
      <vt:lpstr>8. 퇴직사유별 공무원</vt:lpstr>
      <vt:lpstr>9. 관내관공서 및 주요기관</vt:lpstr>
      <vt:lpstr>10. 민원서류 처리</vt:lpstr>
      <vt:lpstr> 11. 여권발급</vt:lpstr>
      <vt:lpstr>12.  범죄발생 및 검거(경찰서별)</vt:lpstr>
      <vt:lpstr> 13. 연령별 피의자 </vt:lpstr>
      <vt:lpstr>14. 학력별 피의자 </vt:lpstr>
      <vt:lpstr>15. 소년범죄 </vt:lpstr>
      <vt:lpstr> 16. 화재발생</vt:lpstr>
      <vt:lpstr>17. 발화요인별 화재발생</vt:lpstr>
      <vt:lpstr>18. 장소별 화재발생</vt:lpstr>
      <vt:lpstr>19. 산불발생 현황</vt:lpstr>
      <vt:lpstr>20. 소방 장비</vt:lpstr>
      <vt:lpstr> 21. 119 구급활동 실적</vt:lpstr>
      <vt:lpstr> 22. 119 구조활동 실적</vt:lpstr>
      <vt:lpstr>23. 재난사고 발생 및 피해 현황</vt:lpstr>
      <vt:lpstr> 24. 풍수해 발생</vt:lpstr>
      <vt:lpstr> 25. 소방대상물 현황</vt:lpstr>
      <vt:lpstr>26. 위험물 제조소 설치 현황</vt:lpstr>
      <vt:lpstr>27. 교통사고발생(자동차)</vt:lpstr>
      <vt:lpstr>28. 자동차 단속 및 처리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2018-12-12T00:17:42Z</cp:lastPrinted>
  <dcterms:created xsi:type="dcterms:W3CDTF">2018-10-18T04:28:17Z</dcterms:created>
  <dcterms:modified xsi:type="dcterms:W3CDTF">2019-07-03T09:38:10Z</dcterms:modified>
</cp:coreProperties>
</file>