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0755"/>
  </bookViews>
  <sheets>
    <sheet name="1. 의료기관" sheetId="2" r:id="rId1"/>
    <sheet name="2. 의료기관종사인력" sheetId="3" r:id="rId2"/>
    <sheet name="3. 보건소인력" sheetId="4" r:id="rId3"/>
    <sheet name="4. 보건지소인력" sheetId="6" r:id="rId4"/>
    <sheet name="5. 부정의료업자단속실적" sheetId="7" r:id="rId5"/>
    <sheet name="6. 의약품재조업소및판매업소" sheetId="8" r:id="rId6"/>
    <sheet name="7. 식품위생 관계업소" sheetId="9" r:id="rId7"/>
    <sheet name="8. 공중위생 관계업소" sheetId="10" r:id="rId8"/>
    <sheet name="9. 예방접종" sheetId="12" r:id="rId9"/>
    <sheet name="10. 법정감염병 발생 및 사망" sheetId="13" r:id="rId10"/>
    <sheet name="11. 한센사업 대상자현황" sheetId="15" r:id="rId11"/>
    <sheet name="12. 결핵환자 현황" sheetId="16" r:id="rId12"/>
    <sheet name="13. 보건소 구강보건사업 실적" sheetId="17" r:id="rId13"/>
    <sheet name="１4. 모자보건사업 실적" sheetId="18" r:id="rId14"/>
    <sheet name="１5. 건강보험 적용인구" sheetId="19" r:id="rId15"/>
    <sheet name="１6. 국민연금 가입자" sheetId="20" r:id="rId16"/>
    <sheet name="17. 국민연금 급여 지급현황" sheetId="21" r:id="rId17"/>
    <sheet name="18. 국가보훈대상자 " sheetId="22" r:id="rId18"/>
    <sheet name="19. 국가보훈대상자 취업" sheetId="23" r:id="rId19"/>
    <sheet name=" 20. 국가보훈대상자 및 자녀 취학 " sheetId="24" r:id="rId20"/>
    <sheet name="21. 참전용사 등록현황 " sheetId="25" r:id="rId21"/>
    <sheet name="22. 적십자회비 모금 및 구호실적" sheetId="26" r:id="rId22"/>
    <sheet name="２3. 노인여가복지시설" sheetId="27" r:id="rId23"/>
    <sheet name="24.  노인주거 복지시설" sheetId="28" r:id="rId24"/>
    <sheet name="25.  노인의료 복지시설" sheetId="29" r:id="rId25"/>
    <sheet name="26.  재가노인 복지시설" sheetId="30" r:id="rId26"/>
    <sheet name="27. 국민기초생활보장 수급자" sheetId="31" r:id="rId27"/>
    <sheet name="28. 기초연금 수급자 수" sheetId="32" r:id="rId28"/>
    <sheet name=" 29. 여성복지시설 " sheetId="33" r:id="rId29"/>
    <sheet name="30. 여성폭력상담" sheetId="34" r:id="rId30"/>
    <sheet name="31. 아동복지시설 " sheetId="35" r:id="rId31"/>
    <sheet name="32. 장애인복지 생활시설 " sheetId="36" r:id="rId32"/>
    <sheet name=" 33. 장애인 등록현황" sheetId="37" r:id="rId33"/>
    <sheet name="34. 노숙인 생활시설수 및 생활인원 현황" sheetId="38" r:id="rId34"/>
    <sheet name="35. 요보호아동 발생 및 조치현황" sheetId="39" r:id="rId35"/>
    <sheet name="36. 저소득 및 한부모가족" sheetId="40" r:id="rId36"/>
    <sheet name=" 37. 묘지 및 봉안시설" sheetId="41" r:id="rId37"/>
    <sheet name="38. 방문건강관리사업 실적 " sheetId="43" r:id="rId38"/>
    <sheet name="39. 보건교육 실적" sheetId="44" r:id="rId39"/>
    <sheet name="40. 어린이집" sheetId="42" r:id="rId40"/>
    <sheet name=" 41. 자원봉사자 현황" sheetId="45" r:id="rId41"/>
    <sheet name="42. 독거노인 현황(성별)" sheetId="46" r:id="rId42"/>
    <sheet name="42-1. 독거노인 현황(연령별)" sheetId="47" r:id="rId43"/>
  </sheets>
  <calcPr calcId="162913"/>
</workbook>
</file>

<file path=xl/calcChain.xml><?xml version="1.0" encoding="utf-8"?>
<calcChain xmlns="http://schemas.openxmlformats.org/spreadsheetml/2006/main">
  <c r="M12" i="47" l="1"/>
  <c r="L12" i="47"/>
  <c r="K12" i="47"/>
  <c r="J12" i="47"/>
  <c r="I12" i="47"/>
  <c r="H12" i="47"/>
  <c r="G12" i="47"/>
  <c r="F12" i="47"/>
  <c r="E12" i="47"/>
  <c r="D12" i="47"/>
  <c r="C12" i="47"/>
  <c r="B12" i="47"/>
  <c r="B11" i="47"/>
  <c r="M6" i="47"/>
  <c r="L6" i="47"/>
  <c r="K6" i="47"/>
  <c r="J6" i="47" s="1"/>
  <c r="I6" i="47" s="1"/>
  <c r="H6" i="47" s="1"/>
  <c r="G6" i="47" s="1"/>
  <c r="M12" i="46"/>
  <c r="L12" i="46"/>
  <c r="K12" i="46"/>
  <c r="J12" i="46"/>
  <c r="I12" i="46"/>
  <c r="H12" i="46"/>
  <c r="G12" i="46"/>
  <c r="F12" i="46"/>
  <c r="E12" i="46"/>
  <c r="D12" i="46"/>
  <c r="C12" i="46"/>
  <c r="B12" i="46"/>
  <c r="M11" i="46"/>
  <c r="L11" i="46"/>
  <c r="K11" i="46"/>
  <c r="J11" i="46"/>
  <c r="I11" i="46"/>
  <c r="H11" i="46"/>
  <c r="G11" i="46"/>
  <c r="F11" i="46"/>
  <c r="E11" i="46"/>
  <c r="D11" i="46"/>
  <c r="C11" i="46"/>
  <c r="B11" i="46"/>
  <c r="M6" i="46"/>
  <c r="L6" i="46" s="1"/>
  <c r="K6" i="46" s="1"/>
  <c r="J6" i="46" s="1"/>
  <c r="I6" i="46" s="1"/>
  <c r="H6" i="46" s="1"/>
  <c r="G6" i="46" s="1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B11" i="42"/>
  <c r="B22" i="44"/>
  <c r="B21" i="44"/>
  <c r="B19" i="44"/>
  <c r="B11" i="44"/>
  <c r="B10" i="44"/>
  <c r="B9" i="44"/>
  <c r="B8" i="44"/>
  <c r="M14" i="43"/>
  <c r="L14" i="43"/>
  <c r="K14" i="43"/>
  <c r="J14" i="43"/>
  <c r="I14" i="43"/>
  <c r="H14" i="43"/>
  <c r="G14" i="43"/>
  <c r="F14" i="43"/>
  <c r="E14" i="43"/>
  <c r="D14" i="43"/>
  <c r="C14" i="43"/>
  <c r="B14" i="43"/>
  <c r="M13" i="43"/>
  <c r="L13" i="43"/>
  <c r="K13" i="43"/>
  <c r="J13" i="43"/>
  <c r="I13" i="43"/>
  <c r="H13" i="43"/>
  <c r="G13" i="43"/>
  <c r="F13" i="43"/>
  <c r="E13" i="43"/>
  <c r="D13" i="43"/>
  <c r="C13" i="43"/>
  <c r="B13" i="43"/>
  <c r="I13" i="40"/>
  <c r="H13" i="40"/>
  <c r="G13" i="40"/>
  <c r="F13" i="40"/>
  <c r="E13" i="40"/>
  <c r="D13" i="40"/>
  <c r="C13" i="40"/>
  <c r="B13" i="40"/>
  <c r="M11" i="39"/>
  <c r="D11" i="39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C12" i="37"/>
  <c r="B12" i="37"/>
  <c r="Y11" i="37"/>
  <c r="X11" i="37"/>
  <c r="W11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D11" i="37"/>
  <c r="C11" i="37"/>
  <c r="B11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D8" i="37"/>
  <c r="C8" i="37"/>
  <c r="B8" i="37"/>
  <c r="G14" i="32"/>
  <c r="F14" i="32"/>
  <c r="E14" i="32"/>
  <c r="D14" i="32"/>
  <c r="C14" i="32"/>
  <c r="B14" i="32"/>
  <c r="G13" i="32"/>
  <c r="F13" i="32"/>
  <c r="E13" i="32"/>
  <c r="D13" i="32"/>
  <c r="C13" i="32"/>
  <c r="B13" i="32"/>
  <c r="L13" i="31"/>
  <c r="K13" i="31"/>
  <c r="J13" i="31"/>
  <c r="I13" i="31"/>
  <c r="H13" i="31"/>
  <c r="G13" i="31"/>
  <c r="F13" i="31"/>
  <c r="E13" i="31"/>
  <c r="D13" i="31"/>
  <c r="C13" i="31"/>
  <c r="B13" i="31"/>
  <c r="L12" i="31"/>
  <c r="K12" i="31"/>
  <c r="J12" i="31"/>
  <c r="I12" i="31"/>
  <c r="H12" i="31"/>
  <c r="G12" i="31"/>
  <c r="F12" i="31"/>
  <c r="E12" i="31"/>
  <c r="D12" i="31"/>
  <c r="C12" i="31"/>
  <c r="B12" i="31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W11" i="29"/>
  <c r="W9" i="29" s="1"/>
  <c r="T11" i="29"/>
  <c r="O11" i="29"/>
  <c r="L11" i="29"/>
  <c r="D11" i="29" s="1"/>
  <c r="D9" i="29" s="1"/>
  <c r="G11" i="29"/>
  <c r="G9" i="29" s="1"/>
  <c r="C11" i="29"/>
  <c r="B11" i="29"/>
  <c r="Y9" i="29"/>
  <c r="X9" i="29"/>
  <c r="V9" i="29"/>
  <c r="U9" i="29"/>
  <c r="T9" i="29"/>
  <c r="S9" i="29"/>
  <c r="R9" i="29"/>
  <c r="Q9" i="29"/>
  <c r="P9" i="29"/>
  <c r="O9" i="29"/>
  <c r="N9" i="29"/>
  <c r="M9" i="29"/>
  <c r="K9" i="29"/>
  <c r="J9" i="29"/>
  <c r="I9" i="29"/>
  <c r="H9" i="29"/>
  <c r="F9" i="29"/>
  <c r="E9" i="29"/>
  <c r="C9" i="29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3" i="27" s="1"/>
  <c r="D14" i="27"/>
  <c r="G13" i="27"/>
  <c r="F13" i="27"/>
  <c r="E13" i="27"/>
  <c r="C13" i="27"/>
  <c r="B13" i="27"/>
  <c r="H12" i="27"/>
  <c r="G12" i="27"/>
  <c r="F12" i="27"/>
  <c r="E12" i="27"/>
  <c r="D12" i="27"/>
  <c r="C12" i="27"/>
  <c r="B12" i="27"/>
  <c r="B10" i="25"/>
  <c r="P11" i="24"/>
  <c r="L11" i="24"/>
  <c r="H11" i="24"/>
  <c r="B11" i="24" s="1"/>
  <c r="K11" i="23"/>
  <c r="H11" i="23"/>
  <c r="E11" i="23"/>
  <c r="B11" i="23"/>
  <c r="E12" i="22"/>
  <c r="N12" i="22"/>
  <c r="F6" i="47" l="1"/>
  <c r="D6" i="47"/>
  <c r="D6" i="46"/>
  <c r="F6" i="46"/>
  <c r="L9" i="29"/>
  <c r="B12" i="22"/>
  <c r="C12" i="21"/>
  <c r="B12" i="21"/>
  <c r="B10" i="20"/>
  <c r="C12" i="19"/>
  <c r="D12" i="19"/>
  <c r="E13" i="18"/>
  <c r="D13" i="18"/>
  <c r="C13" i="18"/>
  <c r="B13" i="18"/>
  <c r="E12" i="18"/>
  <c r="D12" i="18"/>
  <c r="C12" i="18"/>
  <c r="B12" i="18"/>
  <c r="P13" i="16"/>
  <c r="P36" i="10"/>
  <c r="G36" i="10"/>
  <c r="C36" i="10" s="1"/>
  <c r="B36" i="10" s="1"/>
  <c r="P35" i="10"/>
  <c r="G35" i="10"/>
  <c r="C35" i="10" s="1"/>
  <c r="B35" i="10" s="1"/>
  <c r="P34" i="10"/>
  <c r="G34" i="10"/>
  <c r="C34" i="10" s="1"/>
  <c r="B34" i="10" s="1"/>
  <c r="P33" i="10"/>
  <c r="G33" i="10"/>
  <c r="C33" i="10" s="1"/>
  <c r="B33" i="10" s="1"/>
  <c r="P32" i="10"/>
  <c r="G32" i="10"/>
  <c r="C32" i="10" s="1"/>
  <c r="B32" i="10" s="1"/>
  <c r="P31" i="10"/>
  <c r="G31" i="10"/>
  <c r="C31" i="10" s="1"/>
  <c r="B31" i="10" s="1"/>
  <c r="P30" i="10"/>
  <c r="G30" i="10"/>
  <c r="C30" i="10" s="1"/>
  <c r="B30" i="10" s="1"/>
  <c r="P29" i="10"/>
  <c r="G29" i="10"/>
  <c r="C29" i="10" s="1"/>
  <c r="B29" i="10" s="1"/>
  <c r="P28" i="10"/>
  <c r="G28" i="10"/>
  <c r="C28" i="10" s="1"/>
  <c r="B28" i="10" s="1"/>
  <c r="P27" i="10"/>
  <c r="G27" i="10"/>
  <c r="C27" i="10" s="1"/>
  <c r="B27" i="10" s="1"/>
  <c r="P26" i="10"/>
  <c r="G26" i="10"/>
  <c r="C26" i="10" s="1"/>
  <c r="B26" i="10" s="1"/>
  <c r="P25" i="10"/>
  <c r="G25" i="10"/>
  <c r="C25" i="10" s="1"/>
  <c r="B25" i="10" s="1"/>
  <c r="P24" i="10"/>
  <c r="G24" i="10"/>
  <c r="C24" i="10" s="1"/>
  <c r="B24" i="10" s="1"/>
  <c r="P23" i="10"/>
  <c r="G23" i="10"/>
  <c r="C23" i="10" s="1"/>
  <c r="B23" i="10" s="1"/>
  <c r="P22" i="10"/>
  <c r="G22" i="10"/>
  <c r="C22" i="10" s="1"/>
  <c r="B22" i="10" s="1"/>
  <c r="P21" i="10"/>
  <c r="G21" i="10"/>
  <c r="C21" i="10" s="1"/>
  <c r="B21" i="10" s="1"/>
  <c r="P20" i="10"/>
  <c r="G20" i="10"/>
  <c r="C20" i="10" s="1"/>
  <c r="B20" i="10" s="1"/>
  <c r="P19" i="10"/>
  <c r="G19" i="10"/>
  <c r="C19" i="10" s="1"/>
  <c r="B19" i="10" s="1"/>
  <c r="P18" i="10"/>
  <c r="G18" i="10"/>
  <c r="C18" i="10" s="1"/>
  <c r="B18" i="10" s="1"/>
  <c r="P17" i="10"/>
  <c r="G17" i="10"/>
  <c r="C17" i="10" s="1"/>
  <c r="B17" i="10" s="1"/>
  <c r="P16" i="10"/>
  <c r="G16" i="10"/>
  <c r="C16" i="10" s="1"/>
  <c r="B16" i="10" s="1"/>
  <c r="P15" i="10"/>
  <c r="G15" i="10"/>
  <c r="C15" i="10" s="1"/>
  <c r="B15" i="10" s="1"/>
  <c r="P14" i="10"/>
  <c r="P12" i="10" s="1"/>
  <c r="G14" i="10"/>
  <c r="C14" i="10" s="1"/>
  <c r="S13" i="10"/>
  <c r="R13" i="10"/>
  <c r="Q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S12" i="10"/>
  <c r="R12" i="10"/>
  <c r="Q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V36" i="9"/>
  <c r="Q36" i="9"/>
  <c r="M36" i="9"/>
  <c r="D36" i="9"/>
  <c r="C36" i="9" s="1"/>
  <c r="B36" i="9" s="1"/>
  <c r="V35" i="9"/>
  <c r="Q35" i="9"/>
  <c r="M35" i="9"/>
  <c r="D35" i="9"/>
  <c r="C35" i="9"/>
  <c r="B35" i="9"/>
  <c r="V34" i="9"/>
  <c r="Q34" i="9"/>
  <c r="M34" i="9"/>
  <c r="D34" i="9"/>
  <c r="C34" i="9" s="1"/>
  <c r="B34" i="9" s="1"/>
  <c r="V33" i="9"/>
  <c r="Q33" i="9"/>
  <c r="M33" i="9"/>
  <c r="D33" i="9"/>
  <c r="C33" i="9"/>
  <c r="B33" i="9"/>
  <c r="V32" i="9"/>
  <c r="Q32" i="9"/>
  <c r="M32" i="9"/>
  <c r="D32" i="9"/>
  <c r="C32" i="9" s="1"/>
  <c r="B32" i="9" s="1"/>
  <c r="V31" i="9"/>
  <c r="Q31" i="9"/>
  <c r="M31" i="9"/>
  <c r="D31" i="9"/>
  <c r="C31" i="9"/>
  <c r="B31" i="9"/>
  <c r="V30" i="9"/>
  <c r="Q30" i="9"/>
  <c r="M30" i="9"/>
  <c r="D30" i="9"/>
  <c r="C30" i="9" s="1"/>
  <c r="B30" i="9" s="1"/>
  <c r="V29" i="9"/>
  <c r="Q29" i="9"/>
  <c r="M29" i="9"/>
  <c r="D29" i="9"/>
  <c r="C29" i="9"/>
  <c r="B29" i="9"/>
  <c r="V28" i="9"/>
  <c r="Q28" i="9"/>
  <c r="M28" i="9"/>
  <c r="D28" i="9"/>
  <c r="C28" i="9" s="1"/>
  <c r="B28" i="9" s="1"/>
  <c r="V27" i="9"/>
  <c r="Q27" i="9"/>
  <c r="M27" i="9"/>
  <c r="D27" i="9"/>
  <c r="C27" i="9"/>
  <c r="B27" i="9"/>
  <c r="V26" i="9"/>
  <c r="Q26" i="9"/>
  <c r="M26" i="9"/>
  <c r="D26" i="9"/>
  <c r="C26" i="9" s="1"/>
  <c r="B26" i="9" s="1"/>
  <c r="V25" i="9"/>
  <c r="Q25" i="9"/>
  <c r="M25" i="9"/>
  <c r="D25" i="9"/>
  <c r="C25" i="9"/>
  <c r="B25" i="9"/>
  <c r="V24" i="9"/>
  <c r="Q24" i="9"/>
  <c r="M24" i="9"/>
  <c r="D24" i="9"/>
  <c r="C24" i="9" s="1"/>
  <c r="B24" i="9" s="1"/>
  <c r="V23" i="9"/>
  <c r="Q23" i="9"/>
  <c r="M23" i="9"/>
  <c r="D23" i="9"/>
  <c r="C23" i="9"/>
  <c r="B23" i="9"/>
  <c r="V22" i="9"/>
  <c r="Q22" i="9"/>
  <c r="M22" i="9"/>
  <c r="D22" i="9"/>
  <c r="C22" i="9" s="1"/>
  <c r="B22" i="9" s="1"/>
  <c r="V21" i="9"/>
  <c r="Q21" i="9"/>
  <c r="M21" i="9"/>
  <c r="D21" i="9"/>
  <c r="C21" i="9"/>
  <c r="B21" i="9"/>
  <c r="V20" i="9"/>
  <c r="Q20" i="9"/>
  <c r="M20" i="9"/>
  <c r="D20" i="9"/>
  <c r="C20" i="9" s="1"/>
  <c r="B20" i="9" s="1"/>
  <c r="V19" i="9"/>
  <c r="Q19" i="9"/>
  <c r="M19" i="9"/>
  <c r="D19" i="9"/>
  <c r="C19" i="9"/>
  <c r="B19" i="9"/>
  <c r="V18" i="9"/>
  <c r="Q18" i="9"/>
  <c r="M18" i="9"/>
  <c r="D18" i="9"/>
  <c r="C18" i="9" s="1"/>
  <c r="B18" i="9" s="1"/>
  <c r="V17" i="9"/>
  <c r="Q17" i="9"/>
  <c r="M17" i="9"/>
  <c r="D17" i="9"/>
  <c r="C17" i="9"/>
  <c r="B17" i="9"/>
  <c r="V16" i="9"/>
  <c r="Q16" i="9"/>
  <c r="M16" i="9"/>
  <c r="D16" i="9"/>
  <c r="C16" i="9" s="1"/>
  <c r="B16" i="9" s="1"/>
  <c r="V15" i="9"/>
  <c r="V13" i="9" s="1"/>
  <c r="Q15" i="9"/>
  <c r="Q12" i="9" s="1"/>
  <c r="M15" i="9"/>
  <c r="D15" i="9"/>
  <c r="C15" i="9"/>
  <c r="B15" i="9"/>
  <c r="V14" i="9"/>
  <c r="Q14" i="9"/>
  <c r="M14" i="9"/>
  <c r="D14" i="9"/>
  <c r="C14" i="9" s="1"/>
  <c r="Y13" i="9"/>
  <c r="X13" i="9"/>
  <c r="W13" i="9"/>
  <c r="U13" i="9"/>
  <c r="T13" i="9"/>
  <c r="S13" i="9"/>
  <c r="R13" i="9"/>
  <c r="P13" i="9"/>
  <c r="O13" i="9"/>
  <c r="N13" i="9"/>
  <c r="M13" i="9"/>
  <c r="L13" i="9"/>
  <c r="K13" i="9"/>
  <c r="J13" i="9"/>
  <c r="I13" i="9"/>
  <c r="H13" i="9"/>
  <c r="G13" i="9"/>
  <c r="F13" i="9"/>
  <c r="E13" i="9"/>
  <c r="Y12" i="9"/>
  <c r="X12" i="9"/>
  <c r="W12" i="9"/>
  <c r="V12" i="9" s="1"/>
  <c r="U12" i="9"/>
  <c r="T12" i="9"/>
  <c r="S12" i="9"/>
  <c r="R12" i="9"/>
  <c r="P12" i="9"/>
  <c r="O12" i="9"/>
  <c r="N12" i="9"/>
  <c r="M12" i="9"/>
  <c r="L12" i="9"/>
  <c r="K12" i="9"/>
  <c r="J12" i="9"/>
  <c r="I12" i="9"/>
  <c r="H12" i="9"/>
  <c r="G12" i="9"/>
  <c r="F12" i="9"/>
  <c r="E12" i="9"/>
  <c r="M11" i="9"/>
  <c r="G36" i="8"/>
  <c r="B36" i="8"/>
  <c r="G35" i="8"/>
  <c r="B35" i="8"/>
  <c r="G34" i="8"/>
  <c r="B34" i="8"/>
  <c r="G33" i="8"/>
  <c r="B33" i="8"/>
  <c r="G32" i="8"/>
  <c r="B32" i="8"/>
  <c r="G31" i="8"/>
  <c r="B31" i="8"/>
  <c r="G30" i="8"/>
  <c r="B30" i="8"/>
  <c r="G29" i="8"/>
  <c r="B29" i="8"/>
  <c r="G28" i="8"/>
  <c r="B28" i="8"/>
  <c r="G27" i="8"/>
  <c r="B27" i="8"/>
  <c r="G26" i="8"/>
  <c r="B26" i="8"/>
  <c r="G25" i="8"/>
  <c r="B25" i="8"/>
  <c r="G24" i="8"/>
  <c r="B24" i="8"/>
  <c r="G23" i="8"/>
  <c r="B23" i="8"/>
  <c r="G22" i="8"/>
  <c r="B22" i="8"/>
  <c r="G21" i="8"/>
  <c r="B21" i="8"/>
  <c r="G20" i="8"/>
  <c r="B20" i="8"/>
  <c r="G19" i="8"/>
  <c r="B19" i="8"/>
  <c r="G18" i="8"/>
  <c r="B18" i="8"/>
  <c r="G17" i="8"/>
  <c r="B17" i="8"/>
  <c r="G16" i="8"/>
  <c r="B16" i="8"/>
  <c r="G15" i="8"/>
  <c r="B15" i="8"/>
  <c r="G14" i="8"/>
  <c r="B14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Q12" i="8"/>
  <c r="P12" i="8"/>
  <c r="O12" i="8"/>
  <c r="N12" i="8"/>
  <c r="M12" i="8"/>
  <c r="L12" i="8"/>
  <c r="K12" i="8"/>
  <c r="J12" i="8"/>
  <c r="I12" i="8"/>
  <c r="H12" i="8"/>
  <c r="E6" i="47" l="1"/>
  <c r="C6" i="47"/>
  <c r="B6" i="47" s="1"/>
  <c r="E6" i="46"/>
  <c r="C6" i="46"/>
  <c r="B6" i="46" s="1"/>
  <c r="C13" i="10"/>
  <c r="C12" i="10"/>
  <c r="B12" i="10" s="1"/>
  <c r="B14" i="10"/>
  <c r="B13" i="10" s="1"/>
  <c r="P13" i="10"/>
  <c r="C13" i="9"/>
  <c r="C12" i="9"/>
  <c r="B14" i="9"/>
  <c r="Q13" i="9"/>
  <c r="D12" i="9"/>
  <c r="D13" i="9"/>
  <c r="B13" i="9" l="1"/>
  <c r="B12" i="9"/>
  <c r="K24" i="7" l="1"/>
  <c r="B24" i="7"/>
  <c r="L12" i="7"/>
  <c r="W11" i="4"/>
  <c r="E11" i="4"/>
  <c r="L12" i="3"/>
  <c r="K12" i="3"/>
  <c r="J12" i="3"/>
  <c r="I12" i="3"/>
  <c r="H12" i="3"/>
  <c r="G12" i="3"/>
  <c r="F12" i="3"/>
  <c r="E12" i="3"/>
  <c r="C12" i="3"/>
  <c r="B12" i="3"/>
  <c r="L11" i="3"/>
  <c r="K11" i="3"/>
  <c r="J11" i="3"/>
  <c r="I11" i="3"/>
  <c r="H11" i="3"/>
  <c r="G11" i="3"/>
  <c r="F11" i="3"/>
  <c r="E11" i="3"/>
  <c r="D11" i="3"/>
  <c r="C11" i="3"/>
  <c r="B11" i="3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11" i="4" l="1"/>
</calcChain>
</file>

<file path=xl/sharedStrings.xml><?xml version="1.0" encoding="utf-8"?>
<sst xmlns="http://schemas.openxmlformats.org/spreadsheetml/2006/main" count="2024" uniqueCount="765">
  <si>
    <t xml:space="preserve"> </t>
  </si>
  <si>
    <t>단위:개</t>
  </si>
  <si>
    <t>연  별</t>
  </si>
  <si>
    <r>
      <t>합    계</t>
    </r>
    <r>
      <rPr>
        <vertAlign val="superscript"/>
        <sz val="10"/>
        <rFont val="바탕체"/>
        <family val="1"/>
        <charset val="129"/>
      </rPr>
      <t>1)</t>
    </r>
  </si>
  <si>
    <t>종 합 병 원</t>
  </si>
  <si>
    <t>병 원</t>
  </si>
  <si>
    <r>
      <t>병   원</t>
    </r>
    <r>
      <rPr>
        <vertAlign val="superscript"/>
        <sz val="10"/>
        <rFont val="바탕체"/>
        <family val="1"/>
        <charset val="129"/>
      </rPr>
      <t>2)</t>
    </r>
  </si>
  <si>
    <t>원</t>
  </si>
  <si>
    <t>의   원</t>
  </si>
  <si>
    <r>
      <t>특수병원</t>
    </r>
    <r>
      <rPr>
        <vertAlign val="superscript"/>
        <sz val="10"/>
        <rFont val="바탕체"/>
        <family val="1"/>
        <charset val="129"/>
      </rPr>
      <t>3)</t>
    </r>
  </si>
  <si>
    <t>병  원</t>
  </si>
  <si>
    <t>요양병원</t>
  </si>
  <si>
    <t>치과병(의)원</t>
  </si>
  <si>
    <t>한방병원</t>
  </si>
  <si>
    <t>(의)원</t>
  </si>
  <si>
    <t>한의원</t>
  </si>
  <si>
    <t>조  산  소</t>
  </si>
  <si>
    <t>부 속 의 원</t>
  </si>
  <si>
    <t>보건소</t>
  </si>
  <si>
    <t>병원수</t>
  </si>
  <si>
    <t>병상수</t>
  </si>
  <si>
    <t>2 0 1 2</t>
    <phoneticPr fontId="4" type="noConversion"/>
  </si>
  <si>
    <t>2 0 1 3</t>
  </si>
  <si>
    <t>2 0 1 4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</si>
  <si>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</si>
  <si>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</si>
  <si>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</si>
  <si>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고성동</t>
  </si>
  <si>
    <t>칠 성 동</t>
  </si>
  <si>
    <t>침산1동</t>
  </si>
  <si>
    <t>침산2동</t>
  </si>
  <si>
    <t>침산3동</t>
  </si>
  <si>
    <t>노원동</t>
    <phoneticPr fontId="4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</si>
  <si>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</si>
  <si>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</si>
  <si>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</si>
  <si>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</si>
  <si>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</si>
  <si>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</si>
  <si>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</si>
  <si>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</si>
  <si>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</si>
  <si>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</si>
  <si>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</si>
  <si>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</si>
  <si>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</si>
  <si>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</si>
  <si>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</si>
  <si>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4" type="noConversion"/>
  </si>
  <si>
    <t>국우동</t>
    <phoneticPr fontId="4" type="noConversion"/>
  </si>
  <si>
    <t>자료:북구보건소(보건과)</t>
    <phoneticPr fontId="4" type="noConversion"/>
  </si>
  <si>
    <t>단위:명</t>
  </si>
  <si>
    <t>합  계</t>
  </si>
  <si>
    <t xml:space="preserve">의     사 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</si>
  <si>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</si>
  <si>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</si>
  <si>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</si>
  <si>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</si>
  <si>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</si>
  <si>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</si>
  <si>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</si>
  <si>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</si>
  <si>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</si>
  <si>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노원동</t>
  </si>
  <si>
    <t>동천동</t>
  </si>
  <si>
    <t>국우동</t>
  </si>
  <si>
    <t xml:space="preserve">  주:의료법 제3조에 의한 의료기관(보건소 제외)</t>
  </si>
  <si>
    <t xml:space="preserve">     1)개인약국 약사 제외</t>
  </si>
  <si>
    <t>합계</t>
  </si>
  <si>
    <t>남</t>
  </si>
  <si>
    <t>여</t>
  </si>
  <si>
    <t>의사</t>
  </si>
  <si>
    <t>한의사</t>
  </si>
  <si>
    <t>약사</t>
  </si>
  <si>
    <t>조산사</t>
  </si>
  <si>
    <t>간호사</t>
  </si>
  <si>
    <t>물  리
치료사</t>
  </si>
  <si>
    <t>영양사</t>
  </si>
  <si>
    <t>응급
구조사</t>
  </si>
  <si>
    <t>보건직</t>
  </si>
  <si>
    <t>행정직</t>
  </si>
  <si>
    <t>기타</t>
  </si>
  <si>
    <t>2 0 1 2</t>
  </si>
  <si>
    <t>2 0 1 4</t>
  </si>
  <si>
    <t xml:space="preserve">  주:정원기준 * 남여구분은 현원기준</t>
    <phoneticPr fontId="4" type="noConversion"/>
  </si>
  <si>
    <t>보        건        지        소</t>
  </si>
  <si>
    <t>보건
진료원</t>
  </si>
  <si>
    <t>치과
위생사</t>
  </si>
  <si>
    <t>방사선사</t>
  </si>
  <si>
    <t>간호
조무사</t>
  </si>
  <si>
    <t>보건
진료소</t>
  </si>
  <si>
    <t>-</t>
  </si>
  <si>
    <t>단위:명</t>
    <phoneticPr fontId="4" type="noConversion"/>
  </si>
  <si>
    <t>기 타</t>
  </si>
  <si>
    <t>면허취소</t>
  </si>
  <si>
    <t>자격정지</t>
  </si>
  <si>
    <t>나. 의 료 기 관</t>
    <phoneticPr fontId="4" type="noConversion"/>
  </si>
  <si>
    <t>단위:건</t>
  </si>
  <si>
    <t>처</t>
  </si>
  <si>
    <t>리</t>
  </si>
  <si>
    <t>광고위반</t>
  </si>
  <si>
    <t>기  타</t>
  </si>
  <si>
    <t>업무정지</t>
  </si>
  <si>
    <t>시정지시</t>
  </si>
  <si>
    <t>고  발</t>
  </si>
  <si>
    <t xml:space="preserve"> 주:1)진단용 방사선 발생장치 설치운영 관련위반을 의미함</t>
    <phoneticPr fontId="4" type="noConversion"/>
  </si>
  <si>
    <t xml:space="preserve">  6. 의약품등 제조업소 및 판매업소</t>
    <phoneticPr fontId="4" type="noConversion"/>
  </si>
  <si>
    <t>단위:개소</t>
  </si>
  <si>
    <t>제          조          업          소</t>
  </si>
  <si>
    <t>판          매          업          소</t>
  </si>
  <si>
    <t>의 약 품</t>
  </si>
  <si>
    <t>의약외품</t>
  </si>
  <si>
    <t>화 장 품</t>
  </si>
  <si>
    <t>의료기기</t>
  </si>
  <si>
    <t>약  국</t>
  </si>
  <si>
    <t>한약국</t>
  </si>
  <si>
    <t>약업사</t>
  </si>
  <si>
    <t>한약업사</t>
  </si>
  <si>
    <t>매약상</t>
  </si>
  <si>
    <t>의료기기
판매업</t>
  </si>
  <si>
    <t>의료기기
임대업</t>
  </si>
  <si>
    <t>의료기기
수리업</t>
  </si>
  <si>
    <t>의약품
도매상</t>
    <phoneticPr fontId="4" type="noConversion"/>
  </si>
  <si>
    <t>한약도매상</t>
    <phoneticPr fontId="4" type="noConversion"/>
  </si>
  <si>
    <t>대현동</t>
  </si>
  <si>
    <t xml:space="preserve">  7.  식품위생 관계업소</t>
    <phoneticPr fontId="4" type="noConversion"/>
  </si>
  <si>
    <t>합    계</t>
  </si>
  <si>
    <t>식     품     접      객       업</t>
  </si>
  <si>
    <r>
      <t>집 단</t>
    </r>
    <r>
      <rPr>
        <vertAlign val="superscript"/>
        <sz val="10"/>
        <rFont val="바탕체"/>
        <family val="1"/>
        <charset val="129"/>
      </rPr>
      <t>1)</t>
    </r>
    <r>
      <rPr>
        <sz val="10"/>
        <rFont val="바탕체"/>
        <family val="1"/>
        <charset val="129"/>
      </rPr>
      <t xml:space="preserve">
급식소</t>
    </r>
  </si>
  <si>
    <t>식 품 제 조 업  및  가 공 업</t>
  </si>
  <si>
    <t>판 매·운 반·기 타 업</t>
  </si>
  <si>
    <t>건강기능식품 제조·수입·판매업</t>
  </si>
  <si>
    <t>휴 게 음 식 점</t>
  </si>
  <si>
    <t>일반음식점</t>
  </si>
  <si>
    <t>제과점</t>
  </si>
  <si>
    <t>단란주점</t>
  </si>
  <si>
    <t>유흥주점</t>
  </si>
  <si>
    <t>위탁급식
영    업</t>
  </si>
  <si>
    <t>식품제조
가 공 업</t>
  </si>
  <si>
    <t>즉석판매
제조
가공업</t>
  </si>
  <si>
    <t>식  품
첨가물</t>
  </si>
  <si>
    <t>식  품 
운반업</t>
  </si>
  <si>
    <r>
      <t>식품소분 
판매업</t>
    </r>
    <r>
      <rPr>
        <vertAlign val="superscript"/>
        <sz val="10"/>
        <rFont val="바탕체"/>
        <family val="1"/>
        <charset val="129"/>
      </rPr>
      <t>2)</t>
    </r>
  </si>
  <si>
    <t>식  품
보존업</t>
  </si>
  <si>
    <t>용기·
포장류
제조업</t>
  </si>
  <si>
    <t>건    강
기능식품
제 조 업</t>
  </si>
  <si>
    <t>건    강
기능식품
수 입 업</t>
  </si>
  <si>
    <t>건    강
기능식품
판 매 업</t>
  </si>
  <si>
    <t>다  방</t>
  </si>
  <si>
    <t>자료:북구보건소(위생과)</t>
    <phoneticPr fontId="4" type="noConversion"/>
  </si>
  <si>
    <t xml:space="preserve">  주:1)학교급식소 제외</t>
    <phoneticPr fontId="4" type="noConversion"/>
  </si>
  <si>
    <t xml:space="preserve">  8. 공중위생 관계업소 </t>
    <phoneticPr fontId="4" type="noConversion"/>
  </si>
  <si>
    <t>총계</t>
  </si>
  <si>
    <t xml:space="preserve">공     중     위     생     영    업     소 </t>
  </si>
  <si>
    <t>위생처리,세척제,위생용품제조업수</t>
    <phoneticPr fontId="4" type="noConversion"/>
  </si>
  <si>
    <t>소 계</t>
  </si>
  <si>
    <r>
      <t>숙박업</t>
    </r>
    <r>
      <rPr>
        <vertAlign val="superscript"/>
        <sz val="11"/>
        <rFont val="바탕체"/>
        <family val="1"/>
        <charset val="129"/>
      </rPr>
      <t>1)</t>
    </r>
  </si>
  <si>
    <t>목욕장업</t>
  </si>
  <si>
    <t>이용업</t>
  </si>
  <si>
    <t>미용업</t>
  </si>
  <si>
    <t>세탁업</t>
  </si>
  <si>
    <t>위생관리
용역업</t>
  </si>
  <si>
    <t>소계</t>
  </si>
  <si>
    <t>위생처리업</t>
  </si>
  <si>
    <t>세척제
제조업</t>
  </si>
  <si>
    <t>기타
위생용품제조업</t>
  </si>
  <si>
    <t>화장
분장</t>
    <phoneticPr fontId="4" type="noConversion"/>
  </si>
  <si>
    <t>종합</t>
    <phoneticPr fontId="4" type="noConversion"/>
  </si>
  <si>
    <t>일반</t>
    <phoneticPr fontId="4" type="noConversion"/>
  </si>
  <si>
    <t>피부</t>
    <phoneticPr fontId="4" type="noConversion"/>
  </si>
  <si>
    <t>손톱
발톱</t>
    <phoneticPr fontId="4" type="noConversion"/>
  </si>
  <si>
    <t xml:space="preserve">  주:1)관광호텔 포함</t>
    <phoneticPr fontId="4" type="noConversion"/>
  </si>
  <si>
    <t xml:space="preserve">  9. 예방접종  </t>
    <phoneticPr fontId="4" type="noConversion"/>
  </si>
  <si>
    <t>연  별</t>
    <phoneticPr fontId="4" type="noConversion"/>
  </si>
  <si>
    <t>디프테리아,
파상풍,백일해(DT&amp;P)</t>
    <phoneticPr fontId="4" type="noConversion"/>
  </si>
  <si>
    <t>파상풍,
디프테리아
(TD)</t>
    <phoneticPr fontId="4" type="noConversion"/>
  </si>
  <si>
    <t>폴리오
Polio</t>
    <phoneticPr fontId="4" type="noConversion"/>
  </si>
  <si>
    <t>홍역, 유행성  이하선염, 
풍진(MMR)</t>
    <phoneticPr fontId="4" type="noConversion"/>
  </si>
  <si>
    <t>일본뇌염</t>
  </si>
  <si>
    <t>장티푸스</t>
  </si>
  <si>
    <t>B형간염</t>
    <phoneticPr fontId="4" type="noConversion"/>
  </si>
  <si>
    <t xml:space="preserve">결핵
B. C. G </t>
    <phoneticPr fontId="4" type="noConversion"/>
  </si>
  <si>
    <t>인플루
엔  자</t>
    <phoneticPr fontId="4" type="noConversion"/>
  </si>
  <si>
    <t>유행성
출혈열</t>
    <phoneticPr fontId="4" type="noConversion"/>
  </si>
  <si>
    <t>수두</t>
    <phoneticPr fontId="4" type="noConversion"/>
  </si>
  <si>
    <t>Hib</t>
    <phoneticPr fontId="4" type="noConversion"/>
  </si>
  <si>
    <t>노인폐렴구균</t>
    <phoneticPr fontId="4" type="noConversion"/>
  </si>
  <si>
    <r>
      <t>기타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</si>
  <si>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자료:북구보건소(건강증진과)</t>
    <phoneticPr fontId="4" type="noConversion"/>
  </si>
  <si>
    <t xml:space="preserve">   10. 법정감염병 발생 및 사망</t>
    <phoneticPr fontId="4" type="noConversion"/>
  </si>
  <si>
    <t>단위:건,명</t>
    <phoneticPr fontId="4" type="noConversion"/>
  </si>
  <si>
    <t>연 별 및 구 군 별</t>
  </si>
  <si>
    <t>제   1     군       감       염        병</t>
  </si>
  <si>
    <t>제 2 군  감  염  병</t>
  </si>
  <si>
    <t>제  3  군   감   염   병</t>
  </si>
  <si>
    <t>제4군감염병
및
지정감염병</t>
  </si>
  <si>
    <t>합       계</t>
  </si>
  <si>
    <t>콜레라</t>
  </si>
  <si>
    <t>파라티푸스</t>
  </si>
  <si>
    <t>세균성이질</t>
  </si>
  <si>
    <t>장출혈대장균
감염증</t>
  </si>
  <si>
    <t>A형 간염</t>
  </si>
  <si>
    <t>디프테리아</t>
  </si>
  <si>
    <t>백일해</t>
  </si>
  <si>
    <t>파상풍</t>
  </si>
  <si>
    <t>홍역</t>
  </si>
  <si>
    <t>유행성이하선염</t>
  </si>
  <si>
    <t>풍   진</t>
  </si>
  <si>
    <t>폴리오</t>
  </si>
  <si>
    <t>B형간염</t>
  </si>
  <si>
    <t>수두</t>
  </si>
  <si>
    <t>말라리아</t>
  </si>
  <si>
    <t>결  핵</t>
  </si>
  <si>
    <t>한센병</t>
  </si>
  <si>
    <t>성홍열</t>
  </si>
  <si>
    <t>쯔쯔가무시증</t>
  </si>
  <si>
    <t>렙토스피라증</t>
  </si>
  <si>
    <t>브루셀라증</t>
  </si>
  <si>
    <t>신증후군
출 혈 열</t>
  </si>
  <si>
    <r>
      <t>기  타</t>
    </r>
    <r>
      <rPr>
        <vertAlign val="superscript"/>
        <sz val="11"/>
        <rFont val="바탕체"/>
        <family val="1"/>
        <charset val="129"/>
      </rPr>
      <t>2)</t>
    </r>
  </si>
  <si>
    <t>발생</t>
  </si>
  <si>
    <t>사망</t>
  </si>
  <si>
    <t>계</t>
  </si>
  <si>
    <r>
      <t>발생</t>
    </r>
    <r>
      <rPr>
        <vertAlign val="superscript"/>
        <sz val="11"/>
        <rFont val="바탕체"/>
        <family val="1"/>
        <charset val="129"/>
      </rPr>
      <t>1)</t>
    </r>
  </si>
  <si>
    <t xml:space="preserve">  주:1)신고된 환자중 일정기간동안에 새로 결핵이 발병하여 신고된 "신환자수"임</t>
    <phoneticPr fontId="4" type="noConversion"/>
  </si>
  <si>
    <t xml:space="preserve">  11. 한센사업 대상자현황</t>
    <phoneticPr fontId="4" type="noConversion"/>
  </si>
  <si>
    <t>한센사업
대상자 
거주지별</t>
  </si>
  <si>
    <t>한센사업대상자 관리사항</t>
  </si>
  <si>
    <t>한센사업 
대상자 
서비스 
지역별</t>
  </si>
  <si>
    <t>양성</t>
  </si>
  <si>
    <t>신규대상자</t>
  </si>
  <si>
    <t>사망자</t>
  </si>
  <si>
    <t>성별</t>
  </si>
  <si>
    <t>거  주  형  태  별</t>
  </si>
  <si>
    <t>서비스 구 분 별</t>
  </si>
  <si>
    <t>신규
환자수</t>
  </si>
  <si>
    <t>재가</t>
  </si>
  <si>
    <t>정착</t>
  </si>
  <si>
    <t>시설보호</t>
  </si>
  <si>
    <t>요치료</t>
  </si>
  <si>
    <t>서비스대상자</t>
  </si>
  <si>
    <t>재발관리</t>
  </si>
  <si>
    <t>자료: 북구보건소(보건과), 한국한센복지협회 대구경북지부</t>
    <phoneticPr fontId="4" type="noConversion"/>
  </si>
  <si>
    <t xml:space="preserve">   12. 결핵환자 현황</t>
    <phoneticPr fontId="4" type="noConversion"/>
  </si>
  <si>
    <t>당해연도 등록(신고)된 결핵 환자수</t>
  </si>
  <si>
    <t>당해연도 결핵예방 접종실적</t>
  </si>
  <si>
    <t>당해연도 보건소 결핵검진 실적</t>
  </si>
  <si>
    <t>신환자</t>
  </si>
  <si>
    <t>재발자</t>
  </si>
  <si>
    <t>초치료
실패자</t>
  </si>
  <si>
    <t>중단후
재등록</t>
  </si>
  <si>
    <t>전입</t>
  </si>
  <si>
    <t>만성
배균자</t>
  </si>
  <si>
    <t xml:space="preserve">     보   건   소</t>
  </si>
  <si>
    <t xml:space="preserve">     병   의   원</t>
  </si>
  <si>
    <t xml:space="preserve">     검 사 건 수</t>
  </si>
  <si>
    <t xml:space="preserve">     발 견 환 자 수</t>
  </si>
  <si>
    <t>요관찰</t>
  </si>
  <si>
    <t>미취학
아동</t>
  </si>
  <si>
    <r>
      <t>취학아동</t>
    </r>
    <r>
      <rPr>
        <vertAlign val="superscript"/>
        <sz val="10"/>
        <rFont val="바탕체"/>
        <family val="1"/>
        <charset val="129"/>
      </rPr>
      <t>1)</t>
    </r>
  </si>
  <si>
    <t>취학아동</t>
  </si>
  <si>
    <t>X-선검사</t>
  </si>
  <si>
    <t>객담검사</t>
  </si>
  <si>
    <t>도말양성</t>
  </si>
  <si>
    <t>도말음성</t>
  </si>
  <si>
    <t>2 0 1 1</t>
  </si>
  <si>
    <t xml:space="preserve">  주:1)반흔조사 미포함</t>
    <phoneticPr fontId="4" type="noConversion"/>
  </si>
  <si>
    <t xml:space="preserve">  13. 보건소 구강보건사업 실적</t>
    <phoneticPr fontId="4" type="noConversion"/>
  </si>
  <si>
    <t>단위:건수,명</t>
    <phoneticPr fontId="4" type="noConversion"/>
  </si>
  <si>
    <t>구강보건교육</t>
  </si>
  <si>
    <t>치면세마</t>
  </si>
  <si>
    <t>불소용액양치사업</t>
  </si>
  <si>
    <t>불소용액도포</t>
  </si>
  <si>
    <t>노인의치 보철사업</t>
  </si>
  <si>
    <t>횟수</t>
  </si>
  <si>
    <t>인원</t>
  </si>
  <si>
    <t>치아수</t>
  </si>
  <si>
    <t>건수</t>
  </si>
  <si>
    <t>자료: 북구보건소(건강증진과)</t>
    <phoneticPr fontId="4" type="noConversion"/>
  </si>
  <si>
    <t xml:space="preserve">  １4. 모자보건사업 실적</t>
    <phoneticPr fontId="4" type="noConversion"/>
  </si>
  <si>
    <t>모 자 보 건 관 리</t>
  </si>
  <si>
    <t>임 산 부
등록관리</t>
  </si>
  <si>
    <t>영 유 아 등록관리</t>
    <phoneticPr fontId="4" type="noConversion"/>
  </si>
  <si>
    <t>…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</si>
  <si>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</si>
  <si>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</si>
  <si>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</si>
  <si>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</si>
  <si>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</si>
  <si>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</si>
  <si>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</si>
  <si>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</si>
  <si>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</si>
  <si>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</si>
  <si>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</si>
  <si>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</si>
  <si>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단위:명, 개소</t>
    <phoneticPr fontId="4" type="noConversion"/>
  </si>
  <si>
    <t>합     계</t>
  </si>
  <si>
    <t>근   로   자</t>
  </si>
  <si>
    <r>
      <t>공무원, 사립학교 교직원</t>
    </r>
    <r>
      <rPr>
        <vertAlign val="superscript"/>
        <sz val="11"/>
        <rFont val="바탕체"/>
        <family val="1"/>
        <charset val="129"/>
      </rPr>
      <t>1)</t>
    </r>
  </si>
  <si>
    <t>지        역</t>
  </si>
  <si>
    <t>적  용  인  구</t>
  </si>
  <si>
    <t>사업장수</t>
  </si>
  <si>
    <t>가입자</t>
  </si>
  <si>
    <t>피부양자</t>
  </si>
  <si>
    <t>세대주</t>
  </si>
  <si>
    <r>
      <t>가입자</t>
    </r>
    <r>
      <rPr>
        <vertAlign val="superscript"/>
        <sz val="11"/>
        <rFont val="바탕체"/>
        <family val="1"/>
        <charset val="129"/>
      </rPr>
      <t>2)</t>
    </r>
  </si>
  <si>
    <t>자료: 국민건강보험공단「건강보험통계연보」</t>
    <phoneticPr fontId="4" type="noConversion"/>
  </si>
  <si>
    <t xml:space="preserve">  주:적용인구는 주민등록주소지 기준이며, 사업장은 사업장 소재지 기준임</t>
  </si>
  <si>
    <t xml:space="preserve">     1)군인과 연금수급자 포함된 수임</t>
  </si>
  <si>
    <t xml:space="preserve">  １6. 국민연금 가입자</t>
    <phoneticPr fontId="4" type="noConversion"/>
  </si>
  <si>
    <t>단위:개소,명</t>
  </si>
  <si>
    <t>총가입자수</t>
  </si>
  <si>
    <t>사  업  장  가  입  자</t>
  </si>
  <si>
    <t>지역가입자</t>
  </si>
  <si>
    <t>임의가입자</t>
  </si>
  <si>
    <t>임의계속가입자</t>
  </si>
  <si>
    <t>사  업  장</t>
  </si>
  <si>
    <t>가  입  자</t>
  </si>
  <si>
    <t>자료: 국민연금관리공단</t>
    <phoneticPr fontId="4" type="noConversion"/>
  </si>
  <si>
    <t>단위:명,백만원</t>
    <phoneticPr fontId="4" type="noConversion"/>
  </si>
  <si>
    <t>연 별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</si>
  <si>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</si>
  <si>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</si>
  <si>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</si>
  <si>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</si>
  <si>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</si>
  <si>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</si>
  <si>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</si>
  <si>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</si>
  <si>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r>
      <t>특    례</t>
    </r>
    <r>
      <rPr>
        <vertAlign val="superscript"/>
        <sz val="11"/>
        <rFont val="바탕체"/>
        <family val="1"/>
        <charset val="129"/>
      </rPr>
      <t>1)</t>
    </r>
  </si>
  <si>
    <r>
      <t>노령연금</t>
    </r>
    <r>
      <rPr>
        <vertAlign val="superscript"/>
        <sz val="11"/>
        <rFont val="바탕체"/>
        <family val="1"/>
        <charset val="129"/>
      </rPr>
      <t xml:space="preserve">2)
</t>
    </r>
    <r>
      <rPr>
        <sz val="10"/>
        <rFont val="바탕체"/>
        <family val="1"/>
        <charset val="129"/>
      </rPr>
      <t>(20년 이상)</t>
    </r>
    <phoneticPr fontId="4" type="noConversion"/>
  </si>
  <si>
    <r>
      <t>노령연금</t>
    </r>
    <r>
      <rPr>
        <vertAlign val="superscript"/>
        <sz val="11"/>
        <rFont val="바탕체"/>
        <family val="1"/>
        <charset val="129"/>
      </rPr>
      <t xml:space="preserve">3)
</t>
    </r>
    <r>
      <rPr>
        <sz val="10"/>
        <rFont val="바탕체"/>
        <family val="1"/>
        <charset val="129"/>
      </rPr>
      <t>(10년 이상 ~ 20년 미만)</t>
    </r>
    <phoneticPr fontId="4" type="noConversion"/>
  </si>
  <si>
    <r>
      <t>조    기</t>
    </r>
    <r>
      <rPr>
        <vertAlign val="superscript"/>
        <sz val="11"/>
        <rFont val="바탕체"/>
        <family val="1"/>
        <charset val="129"/>
      </rPr>
      <t>4)</t>
    </r>
  </si>
  <si>
    <r>
      <t>분    할</t>
    </r>
    <r>
      <rPr>
        <vertAlign val="superscript"/>
        <sz val="11"/>
        <rFont val="바탕체"/>
        <family val="1"/>
        <charset val="129"/>
      </rPr>
      <t>5)</t>
    </r>
  </si>
  <si>
    <t>수급자수</t>
  </si>
  <si>
    <t>금 액</t>
  </si>
  <si>
    <t>금액</t>
  </si>
  <si>
    <t>자료: 국민연금공단</t>
    <phoneticPr fontId="4" type="noConversion"/>
  </si>
  <si>
    <t xml:space="preserve">  주:1)국민연금 확대 시행 당시 나이가 많아 최소가입기간 10년을 채울 수 없는 자가 5년이상 가입한 경우 지급</t>
    <phoneticPr fontId="4" type="noConversion"/>
  </si>
  <si>
    <t xml:space="preserve">     2)가입기간 20년 이상인 자가 60세에 도달하였을 경우 지급</t>
    <phoneticPr fontId="4" type="noConversion"/>
  </si>
  <si>
    <t xml:space="preserve">     3)가입기간 10년 이상 20년 미만인 자가 60세 도달시 지급</t>
    <phoneticPr fontId="4" type="noConversion"/>
  </si>
  <si>
    <t xml:space="preserve">     4)가입기간 10년 이상이고 55세 이상인 자가 소득이 없는 경우 본인의 신청에 의해 60세 이전이라도 지급 받을 수 있는 연금 </t>
    <phoneticPr fontId="4" type="noConversion"/>
  </si>
  <si>
    <t xml:space="preserve">     5)이혼한 자가 배우자이었던 자의 노령연금액 중 혼인기간에 해당하는 연금액을 나누어 지급받는 연금</t>
    <phoneticPr fontId="4" type="noConversion"/>
  </si>
  <si>
    <t xml:space="preserve">  18. 국가보훈대상자 </t>
    <phoneticPr fontId="4" type="noConversion"/>
  </si>
  <si>
    <t>애국지사</t>
  </si>
  <si>
    <t>전·공상
군경</t>
  </si>
  <si>
    <t>무공·보국수훈자</t>
  </si>
  <si>
    <t>재일학도
의용군인</t>
  </si>
  <si>
    <t>4.19
부상자,
공로자</t>
  </si>
  <si>
    <t>공상공무원</t>
  </si>
  <si>
    <r>
      <t>특별공로자 및특별공로상이자</t>
    </r>
    <r>
      <rPr>
        <vertAlign val="superscript"/>
        <sz val="10"/>
        <rFont val="바탕체"/>
        <family val="1"/>
        <charset val="129"/>
      </rPr>
      <t>1)</t>
    </r>
  </si>
  <si>
    <t>순국
애국지사</t>
  </si>
  <si>
    <t>전몰,전상,순직,공상,군경</t>
  </si>
  <si>
    <t>무공·보국
수훈자</t>
  </si>
  <si>
    <r>
      <t>4.19
부상자,
공로자</t>
    </r>
    <r>
      <rPr>
        <vertAlign val="superscript"/>
        <sz val="10"/>
        <rFont val="바탕체"/>
        <family val="1"/>
        <charset val="129"/>
      </rPr>
      <t>2)</t>
    </r>
  </si>
  <si>
    <r>
      <t>순직
공무원</t>
    </r>
    <r>
      <rPr>
        <vertAlign val="superscript"/>
        <sz val="10"/>
        <rFont val="바탕체"/>
        <family val="1"/>
        <charset val="129"/>
      </rPr>
      <t>3)</t>
    </r>
  </si>
  <si>
    <r>
      <t>특별공로
순직자</t>
    </r>
    <r>
      <rPr>
        <vertAlign val="superscript"/>
        <sz val="10"/>
        <rFont val="바탕체"/>
        <family val="1"/>
        <charset val="129"/>
      </rPr>
      <t>4)</t>
    </r>
  </si>
  <si>
    <r>
      <t>6.18 자유
상이자</t>
    </r>
    <r>
      <rPr>
        <vertAlign val="superscript"/>
        <sz val="10"/>
        <rFont val="바탕체"/>
        <family val="1"/>
        <charset val="129"/>
      </rPr>
      <t>5)</t>
    </r>
  </si>
  <si>
    <t>지원
대상자</t>
  </si>
  <si>
    <r>
      <t>특수임무
수행자</t>
    </r>
    <r>
      <rPr>
        <vertAlign val="superscript"/>
        <sz val="10"/>
        <rFont val="바탕체"/>
        <family val="1"/>
        <charset val="129"/>
      </rPr>
      <t>7)</t>
    </r>
  </si>
  <si>
    <t>미망인</t>
  </si>
  <si>
    <t>자 녀</t>
  </si>
  <si>
    <t>부 모</t>
  </si>
  <si>
    <t>자료: 대구지방보훈청</t>
    <phoneticPr fontId="4" type="noConversion"/>
  </si>
  <si>
    <t xml:space="preserve">  주:1)원 서식의 특별공로순직자는 유족으로 분류하였음</t>
    <phoneticPr fontId="4" type="noConversion"/>
  </si>
  <si>
    <t xml:space="preserve">     2)4.19사망자 유족도 포함</t>
    <phoneticPr fontId="4" type="noConversion"/>
  </si>
  <si>
    <t xml:space="preserve">     3)공상공무원 유족도 포함</t>
    <phoneticPr fontId="4" type="noConversion"/>
  </si>
  <si>
    <t xml:space="preserve">     4)특별공로자 및 상이자 유족도 포함</t>
    <phoneticPr fontId="4" type="noConversion"/>
  </si>
  <si>
    <t xml:space="preserve">     5)원 서식의 반공귀순상이자는 2006년부터 6.18자유상이자로 명칭변경</t>
    <phoneticPr fontId="4" type="noConversion"/>
  </si>
  <si>
    <t xml:space="preserve">     6)기타 대상자는 유족 포함</t>
    <phoneticPr fontId="4" type="noConversion"/>
  </si>
  <si>
    <t xml:space="preserve">     7)2007년 자료부터 수록</t>
    <phoneticPr fontId="4" type="noConversion"/>
  </si>
  <si>
    <t xml:space="preserve">  19. 국가보훈대상자 취업</t>
    <phoneticPr fontId="4" type="noConversion"/>
  </si>
  <si>
    <t>국 가 유 공 자</t>
  </si>
  <si>
    <t>유        족</t>
  </si>
  <si>
    <r>
      <t>기  타  대 상 자</t>
    </r>
    <r>
      <rPr>
        <vertAlign val="superscript"/>
        <sz val="11"/>
        <rFont val="바탕체"/>
        <family val="1"/>
        <charset val="129"/>
      </rPr>
      <t>1)</t>
    </r>
  </si>
  <si>
    <t xml:space="preserve">  주:`09년까지는 대구소재업체 기준이었으며, `10년부터는 취업대상자 소재지 기준으로 발췌한 전산자료임</t>
  </si>
  <si>
    <t xml:space="preserve">      1)6.18자유상이자, 지원대상자, 5.18민주유공자, 특수임무수행자임</t>
  </si>
  <si>
    <t xml:space="preserve">  20. 국가보훈대상자 및 자녀 취학 </t>
    <phoneticPr fontId="4" type="noConversion"/>
  </si>
  <si>
    <t>합          계</t>
  </si>
  <si>
    <t>배    우    자</t>
  </si>
  <si>
    <t>자           녀</t>
  </si>
  <si>
    <t>중학교</t>
  </si>
  <si>
    <t>고등학교</t>
  </si>
  <si>
    <t>대학(교)</t>
  </si>
  <si>
    <t>…</t>
  </si>
  <si>
    <t>자료:대구지방보훈청</t>
  </si>
  <si>
    <t xml:space="preserve">  21. 참전용사 등록현황 </t>
    <phoneticPr fontId="4" type="noConversion"/>
  </si>
  <si>
    <t>연 별</t>
    <phoneticPr fontId="4" type="noConversion"/>
  </si>
  <si>
    <t>총  계</t>
  </si>
  <si>
    <t>6.25참전</t>
  </si>
  <si>
    <t>월남전</t>
  </si>
  <si>
    <t xml:space="preserve">  22. 적십자회비 모금 및 구호실적</t>
    <phoneticPr fontId="4" type="noConversion"/>
  </si>
  <si>
    <t>단위:세대,명,천원</t>
    <phoneticPr fontId="4" type="noConversion"/>
  </si>
  <si>
    <t>회비모금</t>
  </si>
  <si>
    <t>구               호               실               적</t>
  </si>
  <si>
    <t>회원수</t>
  </si>
  <si>
    <t>재해구호</t>
  </si>
  <si>
    <t>일반구호</t>
  </si>
  <si>
    <t>특수구호</t>
  </si>
  <si>
    <t>세대</t>
  </si>
  <si>
    <t>자료: 대한적십자사</t>
    <phoneticPr fontId="4" type="noConversion"/>
  </si>
  <si>
    <t>단위:개소,명</t>
    <phoneticPr fontId="4" type="noConversion"/>
  </si>
  <si>
    <t>노 인 복 지 관</t>
  </si>
  <si>
    <t>노인교실</t>
  </si>
  <si>
    <t>시설수</t>
  </si>
  <si>
    <t>종사자수</t>
  </si>
  <si>
    <t>자료: 가족복지과</t>
    <phoneticPr fontId="4" type="noConversion"/>
  </si>
  <si>
    <t xml:space="preserve"> </t>
    <phoneticPr fontId="4" type="noConversion"/>
  </si>
  <si>
    <t xml:space="preserve">  24.  노인주거 복지시설</t>
    <phoneticPr fontId="4" type="noConversion"/>
  </si>
  <si>
    <t>합               계</t>
  </si>
  <si>
    <t>양로시설</t>
  </si>
  <si>
    <t>노인공동생활가정</t>
  </si>
  <si>
    <t>노인복지주택</t>
  </si>
  <si>
    <t>입소인원</t>
  </si>
  <si>
    <t>정원</t>
  </si>
  <si>
    <t>현   원</t>
  </si>
  <si>
    <t xml:space="preserve">  25.  노인의료 복지시설</t>
    <phoneticPr fontId="4" type="noConversion"/>
  </si>
  <si>
    <t>노인요양시설</t>
  </si>
  <si>
    <t>노인요양공동생활가정</t>
  </si>
  <si>
    <t>-</t>
    <phoneticPr fontId="4" type="noConversion"/>
  </si>
  <si>
    <t xml:space="preserve">  26.  재가노인 복지시설</t>
    <phoneticPr fontId="4" type="noConversion"/>
  </si>
  <si>
    <t>방문요양서비스</t>
  </si>
  <si>
    <t>주·야간 보호시설</t>
  </si>
  <si>
    <t>단기보호서비스</t>
  </si>
  <si>
    <t>방문목욕서비스</t>
  </si>
  <si>
    <t>재가지원서비스</t>
  </si>
  <si>
    <t>이용인원</t>
  </si>
  <si>
    <t>종사자
수</t>
  </si>
  <si>
    <t>정 원</t>
  </si>
  <si>
    <t>현 원</t>
  </si>
  <si>
    <t xml:space="preserve">정 원 </t>
  </si>
  <si>
    <t>자료:가족복지과</t>
    <phoneticPr fontId="4" type="noConversion"/>
  </si>
  <si>
    <t xml:space="preserve">  주:정원합계에는 방문요양서비스, 방문목욕서비스 정원 제외</t>
    <phoneticPr fontId="4" type="noConversion"/>
  </si>
  <si>
    <t>단위:가구수,개,명</t>
    <phoneticPr fontId="4" type="noConversion"/>
  </si>
  <si>
    <t>연 별 및</t>
  </si>
  <si>
    <t>총 수급자</t>
  </si>
  <si>
    <t>일반수급자</t>
  </si>
  <si>
    <t>특례수급자</t>
  </si>
  <si>
    <t>시설수급자</t>
  </si>
  <si>
    <r>
      <t>가구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</t>
    </r>
    <rPh sb="2" eb="4">
      <t xml:space="preserve">1) </t>
    </rPh>
    <phoneticPr fontId="4" type="noConversion"/>
  </si>
  <si>
    <t>가구</t>
  </si>
  <si>
    <t xml:space="preserve">가구 </t>
  </si>
  <si>
    <t>시설</t>
    <phoneticPr fontId="4" type="noConversion"/>
  </si>
  <si>
    <t>자료: 생활보장과</t>
    <phoneticPr fontId="4" type="noConversion"/>
  </si>
  <si>
    <t xml:space="preserve">  주:1)시설수급자 시설수 제외</t>
    <phoneticPr fontId="4" type="noConversion"/>
  </si>
  <si>
    <t xml:space="preserve">  28. 기초연금 수급자 수</t>
    <phoneticPr fontId="4" type="noConversion"/>
  </si>
  <si>
    <t>단위:명, %</t>
    <phoneticPr fontId="4" type="noConversion"/>
  </si>
  <si>
    <t xml:space="preserve">연 별 
</t>
  </si>
  <si>
    <t>전체노인</t>
  </si>
  <si>
    <t>수급자 수</t>
  </si>
  <si>
    <t>수급율 (%)</t>
  </si>
  <si>
    <t>합계</t>
    <rPh sb="0" eb="2">
      <t xml:space="preserve">1) </t>
    </rPh>
    <phoneticPr fontId="4" type="noConversion"/>
  </si>
  <si>
    <t>자료 : 가족복지과</t>
    <phoneticPr fontId="4" type="noConversion"/>
  </si>
  <si>
    <t xml:space="preserve">  29. 여성복지시설 </t>
    <phoneticPr fontId="4" type="noConversion"/>
  </si>
  <si>
    <t>합         계</t>
  </si>
  <si>
    <t>한부모가족시설</t>
  </si>
  <si>
    <t>소외여성 복지시설</t>
  </si>
  <si>
    <t>모자보호시설</t>
  </si>
  <si>
    <t>미혼모자시설</t>
  </si>
  <si>
    <t>미혼모자 공동생활가정</t>
  </si>
  <si>
    <t>모자일시 보호시설</t>
  </si>
  <si>
    <t>성폭력피해자보호시설</t>
  </si>
  <si>
    <t>가정폭력피해자보호시설</t>
  </si>
  <si>
    <t>성매매피해자지원시설</t>
  </si>
  <si>
    <t>입소자</t>
  </si>
  <si>
    <t>퇴소자</t>
  </si>
  <si>
    <t>연말현재
생활인원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</si>
  <si>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</si>
  <si>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</si>
  <si>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</si>
  <si>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</si>
  <si>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</si>
  <si>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</si>
  <si>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>심리·정서적
지원</t>
  </si>
  <si>
    <t>수사·법적
지원</t>
  </si>
  <si>
    <t xml:space="preserve">의료지원
</t>
  </si>
  <si>
    <t>시설입소 
연    계</t>
  </si>
  <si>
    <t xml:space="preserve">기 타
</t>
  </si>
  <si>
    <t>상담소</t>
  </si>
  <si>
    <t>상담건수</t>
  </si>
  <si>
    <t xml:space="preserve"> 자료: 가족복지과, 여성청소년가족과</t>
    <phoneticPr fontId="4" type="noConversion"/>
  </si>
  <si>
    <t xml:space="preserve">  31. 아동복지시설 </t>
    <phoneticPr fontId="4" type="noConversion"/>
  </si>
  <si>
    <t>양  육  시  설</t>
  </si>
  <si>
    <t>자립지원시설</t>
  </si>
  <si>
    <t>보호치료시설</t>
  </si>
  <si>
    <t>기       타</t>
  </si>
  <si>
    <t>연말현재 생활인원</t>
  </si>
  <si>
    <t>연말현재생활인원</t>
    <phoneticPr fontId="4" type="noConversion"/>
  </si>
  <si>
    <t>남</t>
    <phoneticPr fontId="4" type="noConversion"/>
  </si>
  <si>
    <t>여</t>
    <phoneticPr fontId="4" type="noConversion"/>
  </si>
  <si>
    <t xml:space="preserve">  32. 장애인복지 생활시설 </t>
    <phoneticPr fontId="4" type="noConversion"/>
  </si>
  <si>
    <t>단위:개소, 명</t>
    <phoneticPr fontId="4" type="noConversion"/>
  </si>
  <si>
    <t>퇴  소  자</t>
  </si>
  <si>
    <t>연    말    현    재    생    활    인    원</t>
  </si>
  <si>
    <t>위탁자</t>
  </si>
  <si>
    <t>무연고자</t>
  </si>
  <si>
    <t>연고자
인  도</t>
  </si>
  <si>
    <t>취  업</t>
  </si>
  <si>
    <t>전  원</t>
  </si>
  <si>
    <t>사  망</t>
  </si>
  <si>
    <t>성   별</t>
  </si>
  <si>
    <t>연  령  별</t>
  </si>
  <si>
    <t>장  애  종  별</t>
  </si>
  <si>
    <t>18세미만</t>
  </si>
  <si>
    <t>18세이상</t>
  </si>
  <si>
    <t>지  체</t>
  </si>
  <si>
    <t>시  각</t>
  </si>
  <si>
    <t>청각언어</t>
  </si>
  <si>
    <t>정신지체</t>
  </si>
  <si>
    <t>자료: 주민행복과</t>
    <phoneticPr fontId="4" type="noConversion"/>
  </si>
  <si>
    <t xml:space="preserve">  33. 장애인 등록현황</t>
    <phoneticPr fontId="4" type="noConversion"/>
  </si>
  <si>
    <t>성    별</t>
  </si>
  <si>
    <t>장            애            유            형</t>
  </si>
  <si>
    <t>장       애       등       급</t>
  </si>
  <si>
    <t>지체</t>
  </si>
  <si>
    <t>뇌병변</t>
  </si>
  <si>
    <t>시각</t>
  </si>
  <si>
    <t>청각</t>
  </si>
  <si>
    <t>언어</t>
  </si>
  <si>
    <t>지적장애</t>
  </si>
  <si>
    <t>자폐성</t>
  </si>
  <si>
    <t>정신장애</t>
  </si>
  <si>
    <t>신장장애</t>
  </si>
  <si>
    <t>심장장애</t>
  </si>
  <si>
    <t>호흡기</t>
  </si>
  <si>
    <t>간</t>
  </si>
  <si>
    <t>안면</t>
  </si>
  <si>
    <t>장루,요루</t>
  </si>
  <si>
    <t>뇌전증</t>
    <phoneticPr fontId="4" type="noConversion"/>
  </si>
  <si>
    <t>1급</t>
  </si>
  <si>
    <t>2급</t>
  </si>
  <si>
    <t>3급</t>
  </si>
  <si>
    <t>4급</t>
  </si>
  <si>
    <t>5급</t>
  </si>
  <si>
    <t>6급</t>
  </si>
  <si>
    <t xml:space="preserve">  34. 노숙인 생활시설수 및 생활인원 현황</t>
    <phoneticPr fontId="4" type="noConversion"/>
  </si>
  <si>
    <t>시설수</t>
    <phoneticPr fontId="4" type="noConversion"/>
  </si>
  <si>
    <t>입소자</t>
    <phoneticPr fontId="4" type="noConversion"/>
  </si>
  <si>
    <t>퇴소자</t>
    <phoneticPr fontId="4" type="noConversion"/>
  </si>
  <si>
    <t>연말현재 수용자</t>
    <phoneticPr fontId="4" type="noConversion"/>
  </si>
  <si>
    <t>행정기관의뢰</t>
    <phoneticPr fontId="4" type="noConversion"/>
  </si>
  <si>
    <t>전입</t>
    <phoneticPr fontId="4" type="noConversion"/>
  </si>
  <si>
    <t>기타</t>
    <phoneticPr fontId="4" type="noConversion"/>
  </si>
  <si>
    <t>연고자</t>
    <phoneticPr fontId="4" type="noConversion"/>
  </si>
  <si>
    <t>직업자활</t>
    <phoneticPr fontId="4" type="noConversion"/>
  </si>
  <si>
    <t>전원</t>
    <phoneticPr fontId="4" type="noConversion"/>
  </si>
  <si>
    <t>무단퇴소</t>
    <phoneticPr fontId="4" type="noConversion"/>
  </si>
  <si>
    <t>사망</t>
    <phoneticPr fontId="4" type="noConversion"/>
  </si>
  <si>
    <t>계</t>
    <phoneticPr fontId="4" type="noConversion"/>
  </si>
  <si>
    <t>성   별</t>
    <phoneticPr fontId="4" type="noConversion"/>
  </si>
  <si>
    <t>상태별</t>
    <phoneticPr fontId="4" type="noConversion"/>
  </si>
  <si>
    <t>정상인</t>
    <phoneticPr fontId="4" type="noConversion"/>
  </si>
  <si>
    <t>정신질환</t>
    <phoneticPr fontId="4" type="noConversion"/>
  </si>
  <si>
    <t>지체장애</t>
    <phoneticPr fontId="4" type="noConversion"/>
  </si>
  <si>
    <t>시각장애</t>
    <phoneticPr fontId="4" type="noConversion"/>
  </si>
  <si>
    <t>언어장애</t>
    <phoneticPr fontId="4" type="noConversion"/>
  </si>
  <si>
    <t>지적장애</t>
    <phoneticPr fontId="4" type="noConversion"/>
  </si>
  <si>
    <t xml:space="preserve">                                           </t>
    <phoneticPr fontId="4" type="noConversion"/>
  </si>
  <si>
    <t>자료:주민행복과</t>
    <phoneticPr fontId="4" type="noConversion"/>
  </si>
  <si>
    <t xml:space="preserve">  35. 요보호아동 발생 및 조치현황</t>
    <phoneticPr fontId="4" type="noConversion"/>
  </si>
  <si>
    <t>총아동
발생수</t>
  </si>
  <si>
    <t>귀가 및 
연고자 인도</t>
  </si>
  <si>
    <t>요보호아동의 발생원인</t>
  </si>
  <si>
    <t>건강상태</t>
  </si>
  <si>
    <t>조    치    내    용</t>
  </si>
  <si>
    <t>기아,
미아</t>
  </si>
  <si>
    <t>미혼모(부)
(혼외자
포함)</t>
  </si>
  <si>
    <t>비행
가출
부랑</t>
  </si>
  <si>
    <t>학대</t>
  </si>
  <si>
    <t>부모빈곤, 실직</t>
  </si>
  <si>
    <t>부모사망</t>
  </si>
  <si>
    <t>부모질병</t>
  </si>
  <si>
    <t>부모
이혼 등</t>
  </si>
  <si>
    <t>비장애</t>
  </si>
  <si>
    <t>장애</t>
  </si>
  <si>
    <t>시설입소</t>
    <phoneticPr fontId="4" type="noConversion"/>
  </si>
  <si>
    <t>가정보호</t>
  </si>
  <si>
    <t>양육시설 등</t>
  </si>
  <si>
    <t>일시보호 시설</t>
  </si>
  <si>
    <t>장애아동
시설</t>
  </si>
  <si>
    <t>공동생활
가정</t>
  </si>
  <si>
    <t>소년소녀
가정</t>
  </si>
  <si>
    <t>입양</t>
  </si>
  <si>
    <t>가정위탁</t>
  </si>
  <si>
    <t>자료: 가족복지과, 저출산고령사회과</t>
    <phoneticPr fontId="4" type="noConversion"/>
  </si>
  <si>
    <t xml:space="preserve">  36. 저소득 및 한부모가족</t>
    <phoneticPr fontId="4" type="noConversion"/>
  </si>
  <si>
    <t>단위:명,%</t>
    <phoneticPr fontId="4" type="noConversion"/>
  </si>
  <si>
    <t>한부모가족지원법 수급자</t>
  </si>
  <si>
    <t>국민기초생활보장법 수급자</t>
  </si>
  <si>
    <t>국가보훈법 수급자</t>
  </si>
  <si>
    <t xml:space="preserve">가구수 </t>
  </si>
  <si>
    <t>가구원수</t>
  </si>
  <si>
    <t xml:space="preserve">  37. 묘지 및 봉안시설</t>
    <phoneticPr fontId="4" type="noConversion"/>
  </si>
  <si>
    <t>단위:개소,천㎡</t>
  </si>
  <si>
    <t>매                                                        장</t>
  </si>
  <si>
    <t>화   장   시   설</t>
  </si>
  <si>
    <t>봉          안          당1)</t>
  </si>
  <si>
    <t>공  설  묘  지</t>
  </si>
  <si>
    <t>법  인  묘  지</t>
  </si>
  <si>
    <t>공   설</t>
  </si>
  <si>
    <t>사   설</t>
  </si>
  <si>
    <t>설</t>
  </si>
  <si>
    <t>개  소  수</t>
  </si>
  <si>
    <t>총 봉 안 능 력 (기)</t>
  </si>
  <si>
    <t>봉 안 기 수</t>
  </si>
  <si>
    <t>개소</t>
  </si>
  <si>
    <t>면       적</t>
  </si>
  <si>
    <t>분묘설
치가능</t>
  </si>
  <si>
    <t>분묘설치
가    능</t>
  </si>
  <si>
    <t>화로</t>
  </si>
  <si>
    <t>공설</t>
  </si>
  <si>
    <t>사설</t>
  </si>
  <si>
    <t>총면적</t>
  </si>
  <si>
    <t>점유면적</t>
  </si>
  <si>
    <t xml:space="preserve">  주:공설묘지, 납골당은 시에서 관리하나 위치는 칠곡군 소재</t>
    <phoneticPr fontId="4" type="noConversion"/>
  </si>
  <si>
    <t xml:space="preserve">     1)봉안당:공설, 법인, 종교단체 봉안당 현황</t>
    <phoneticPr fontId="4" type="noConversion"/>
  </si>
  <si>
    <t xml:space="preserve">  38. 방문건강관리사업 실적 </t>
    <phoneticPr fontId="4" type="noConversion"/>
  </si>
  <si>
    <t xml:space="preserve">단위:가구수,명,건수 </t>
    <phoneticPr fontId="4" type="noConversion"/>
  </si>
  <si>
    <t>보건소내외 서비스연계건수</t>
  </si>
  <si>
    <t>등록가구</t>
  </si>
  <si>
    <t>방문건수</t>
  </si>
  <si>
    <t>질 환 별   방 문 간 호 환 자 수</t>
  </si>
  <si>
    <t>암</t>
  </si>
  <si>
    <t>당뇨병</t>
  </si>
  <si>
    <t>고혈압</t>
  </si>
  <si>
    <t>관절염</t>
  </si>
  <si>
    <t>뇌졸중</t>
  </si>
  <si>
    <t>치매</t>
  </si>
  <si>
    <t>정신질환</t>
  </si>
  <si>
    <t xml:space="preserve">  39. 보건교육 실적</t>
    <phoneticPr fontId="4" type="noConversion"/>
  </si>
  <si>
    <t xml:space="preserve">   가. 건강생활실천교육</t>
    <phoneticPr fontId="4" type="noConversion"/>
  </si>
  <si>
    <t>합계</t>
    <phoneticPr fontId="4" type="noConversion"/>
  </si>
  <si>
    <t>금연</t>
    <phoneticPr fontId="4" type="noConversion"/>
  </si>
  <si>
    <t>영양</t>
    <phoneticPr fontId="4" type="noConversion"/>
  </si>
  <si>
    <t>절주</t>
    <phoneticPr fontId="4" type="noConversion"/>
  </si>
  <si>
    <t>운동</t>
    <phoneticPr fontId="4" type="noConversion"/>
  </si>
  <si>
    <t>비만</t>
    <phoneticPr fontId="4" type="noConversion"/>
  </si>
  <si>
    <t>구강보건</t>
    <phoneticPr fontId="4" type="noConversion"/>
  </si>
  <si>
    <t>안전관리
(응급처치)</t>
    <phoneticPr fontId="4" type="noConversion"/>
  </si>
  <si>
    <t>약물
오남용</t>
    <phoneticPr fontId="4" type="noConversion"/>
  </si>
  <si>
    <t>성교육</t>
    <phoneticPr fontId="4" type="noConversion"/>
  </si>
  <si>
    <t>위생(식품
안전)교육</t>
    <phoneticPr fontId="4" type="noConversion"/>
  </si>
  <si>
    <t>자료: 북구보건소(건강증진과), 대구시 보건위생과</t>
    <phoneticPr fontId="4" type="noConversion"/>
  </si>
  <si>
    <t xml:space="preserve">   나. 성인병예방 및 관리교육</t>
    <phoneticPr fontId="4" type="noConversion"/>
  </si>
  <si>
    <t>고혈압</t>
    <phoneticPr fontId="4" type="noConversion"/>
  </si>
  <si>
    <t>당뇨</t>
    <phoneticPr fontId="4" type="noConversion"/>
  </si>
  <si>
    <t>비만·
고지혈증</t>
    <phoneticPr fontId="4" type="noConversion"/>
  </si>
  <si>
    <t>암예방</t>
    <phoneticPr fontId="4" type="noConversion"/>
  </si>
  <si>
    <t>아토피질환
(환경성질환)</t>
    <phoneticPr fontId="4" type="noConversion"/>
  </si>
  <si>
    <t>뇌심혈관계
질 환</t>
    <phoneticPr fontId="4" type="noConversion"/>
  </si>
  <si>
    <t>소화기계
질 환</t>
    <phoneticPr fontId="4" type="noConversion"/>
  </si>
  <si>
    <t>치매</t>
    <phoneticPr fontId="4" type="noConversion"/>
  </si>
  <si>
    <t>자료:북구보건소(건강증진과), 대구시 보건위생과</t>
    <phoneticPr fontId="4" type="noConversion"/>
  </si>
  <si>
    <t xml:space="preserve">  40. 어린이집</t>
    <phoneticPr fontId="4" type="noConversion"/>
  </si>
  <si>
    <t>연별</t>
  </si>
  <si>
    <t>보        육        아        동        수</t>
  </si>
  <si>
    <t>국공립</t>
  </si>
  <si>
    <t>사회복지
법 인</t>
  </si>
  <si>
    <t>민간</t>
    <phoneticPr fontId="4" type="noConversion"/>
  </si>
  <si>
    <t>법인단체등</t>
  </si>
  <si>
    <t>직  장</t>
  </si>
  <si>
    <t>가  정</t>
  </si>
  <si>
    <t>사회복지
법  인</t>
  </si>
  <si>
    <t>민간</t>
  </si>
  <si>
    <t>법인,
단체 등</t>
  </si>
  <si>
    <t xml:space="preserve">  주:1)2005년까지는 개인에 포함</t>
    <phoneticPr fontId="4" type="noConversion"/>
  </si>
  <si>
    <t xml:space="preserve">  41. 자원봉사자 현황</t>
    <phoneticPr fontId="4" type="noConversion"/>
  </si>
  <si>
    <t>성          별</t>
  </si>
  <si>
    <t xml:space="preserve">          연          령          별</t>
  </si>
  <si>
    <t>19세 이하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</si>
  <si>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</si>
  <si>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</si>
  <si>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</si>
  <si>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</si>
  <si>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</si>
  <si>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70세이상</t>
    <phoneticPr fontId="4" type="noConversion"/>
  </si>
  <si>
    <t xml:space="preserve"> 자료: 주민행복과</t>
    <phoneticPr fontId="4" type="noConversion"/>
  </si>
  <si>
    <t xml:space="preserve">  주:자원봉사종합관리시스템에 등록 된 현황임</t>
    <phoneticPr fontId="4" type="noConversion"/>
  </si>
  <si>
    <t xml:space="preserve">    42. 독거노인 현황(성별)</t>
    <phoneticPr fontId="4" type="noConversion"/>
  </si>
  <si>
    <t>연 별 및 
구 군 별</t>
  </si>
  <si>
    <t>국민기초생활보장 수급권자</t>
  </si>
  <si>
    <t>저소득노인</t>
  </si>
  <si>
    <t>일  반</t>
  </si>
  <si>
    <t xml:space="preserve">    42-1. 독거노인 현황(연령별)</t>
    <phoneticPr fontId="4" type="noConversion"/>
  </si>
  <si>
    <t>65~79세</t>
  </si>
  <si>
    <t>80세 이상</t>
  </si>
  <si>
    <t>국      가     유      공      자</t>
    <phoneticPr fontId="3" type="noConversion"/>
  </si>
  <si>
    <t>2 0 1 7</t>
  </si>
  <si>
    <t>5.18 민주 유공자</t>
    <phoneticPr fontId="3" type="noConversion"/>
  </si>
  <si>
    <r>
      <t>기  타  대  상  자</t>
    </r>
    <r>
      <rPr>
        <vertAlign val="superscript"/>
        <sz val="10"/>
        <rFont val="바탕체"/>
        <family val="1"/>
        <charset val="129"/>
      </rPr>
      <t>6)</t>
    </r>
    <phoneticPr fontId="3" type="noConversion"/>
  </si>
  <si>
    <t>고엽제후유(의)증,2세</t>
    <phoneticPr fontId="3" type="noConversion"/>
  </si>
  <si>
    <t>중장기 복무제대군인</t>
    <phoneticPr fontId="3" type="noConversion"/>
  </si>
  <si>
    <t>보훈보상대상자</t>
    <phoneticPr fontId="3" type="noConversion"/>
  </si>
  <si>
    <t>6.25및 월남참전</t>
    <phoneticPr fontId="3" type="noConversion"/>
  </si>
  <si>
    <t xml:space="preserve"> - </t>
  </si>
  <si>
    <t>1.   의  료  기  관</t>
  </si>
  <si>
    <t>보  건  의료원</t>
  </si>
  <si>
    <t>보  건  진료소</t>
  </si>
  <si>
    <t>보건
지소</t>
    <phoneticPr fontId="3" type="noConversion"/>
  </si>
  <si>
    <t>자료:북구보건소(보건과)</t>
    <phoneticPr fontId="4" type="noConversion"/>
  </si>
  <si>
    <t xml:space="preserve">  주:1)보건의료원 이하는 제외</t>
    <phoneticPr fontId="4" type="noConversion"/>
  </si>
  <si>
    <t xml:space="preserve">     2)군인병원제외</t>
    <phoneticPr fontId="4" type="noConversion"/>
  </si>
  <si>
    <t xml:space="preserve">     3)정신병원,결핵병원,나병원포함</t>
    <phoneticPr fontId="4" type="noConversion"/>
  </si>
  <si>
    <t>연 별 및  동    별</t>
    <phoneticPr fontId="3" type="noConversion"/>
  </si>
  <si>
    <t xml:space="preserve"> ⅩⅡ. 보건 및 사회보장</t>
    <phoneticPr fontId="4" type="noConversion"/>
  </si>
  <si>
    <t xml:space="preserve">   ２. 의료기관 종사 의료인력</t>
  </si>
  <si>
    <r>
      <t>약  사</t>
    </r>
    <r>
      <rPr>
        <vertAlign val="superscript"/>
        <sz val="11"/>
        <rFont val="바탕체"/>
        <family val="1"/>
        <charset val="129"/>
      </rPr>
      <t>1)</t>
    </r>
  </si>
  <si>
    <t>연별 및
동   별</t>
    <phoneticPr fontId="3" type="noConversion"/>
  </si>
  <si>
    <t>３. 보  건  소  인  력</t>
  </si>
  <si>
    <t>연 별 및   보건소별</t>
  </si>
  <si>
    <r>
      <t xml:space="preserve">    면  허  </t>
    </r>
    <r>
      <rPr>
        <sz val="10"/>
        <rFont val="Times New Roman"/>
        <family val="1"/>
      </rPr>
      <t>·</t>
    </r>
    <r>
      <rPr>
        <sz val="10"/>
        <rFont val="바탕체"/>
        <family val="1"/>
        <charset val="129"/>
      </rPr>
      <t xml:space="preserve">  자  격  종  별</t>
    </r>
  </si>
  <si>
    <t>면허·자격종별외</t>
  </si>
  <si>
    <t>임  상  병리사</t>
  </si>
  <si>
    <t>치  과  위생사</t>
  </si>
  <si>
    <t>간  호  조무사</t>
  </si>
  <si>
    <t>의  무  기록사</t>
  </si>
  <si>
    <t>정신보건전문요원</t>
  </si>
  <si>
    <t>정보처리기사</t>
  </si>
  <si>
    <t>치과
의사</t>
    <phoneticPr fontId="3" type="noConversion"/>
  </si>
  <si>
    <t>위생사.
위생
시험사</t>
    <phoneticPr fontId="3" type="noConversion"/>
  </si>
  <si>
    <t>방사
선사</t>
    <phoneticPr fontId="3" type="noConversion"/>
  </si>
  <si>
    <t>4. 보건지소 및 보건진료소 인력</t>
  </si>
  <si>
    <r>
      <t xml:space="preserve">면  허  </t>
    </r>
    <r>
      <rPr>
        <sz val="10"/>
        <rFont val="Times New Roman"/>
        <family val="1"/>
      </rPr>
      <t>·</t>
    </r>
    <r>
      <rPr>
        <sz val="10"/>
        <rFont val="바탕체"/>
        <family val="1"/>
        <charset val="129"/>
      </rPr>
      <t xml:space="preserve">  자  격  종  별</t>
    </r>
  </si>
  <si>
    <t>가.  의  료  인 등</t>
    <phoneticPr fontId="4" type="noConversion"/>
  </si>
  <si>
    <t>단위:명</t>
    <phoneticPr fontId="4" type="noConversion"/>
  </si>
  <si>
    <t>연 별 및구 군 별</t>
    <phoneticPr fontId="4" type="noConversion"/>
  </si>
  <si>
    <t>위      반      현       황</t>
    <phoneticPr fontId="4" type="noConversion"/>
  </si>
  <si>
    <t xml:space="preserve"> 처     리     현     황</t>
    <phoneticPr fontId="4" type="noConversion"/>
  </si>
  <si>
    <t>무자격자에게의료행위사주</t>
    <phoneticPr fontId="4" type="noConversion"/>
  </si>
  <si>
    <t>면허(업무)범위외
의료행위</t>
    <phoneticPr fontId="4" type="noConversion"/>
  </si>
  <si>
    <t>환자유인</t>
    <phoneticPr fontId="4" type="noConversion"/>
  </si>
  <si>
    <t>진료기록관련 위반</t>
    <phoneticPr fontId="4" type="noConversion"/>
  </si>
  <si>
    <t>품위손상</t>
  </si>
  <si>
    <t>허위진단서 발    급</t>
    <phoneticPr fontId="4" type="noConversion"/>
  </si>
  <si>
    <t>개설불가자에게 고용</t>
    <phoneticPr fontId="4" type="noConversion"/>
  </si>
  <si>
    <t>면허대여</t>
    <phoneticPr fontId="4" type="noConversion"/>
  </si>
  <si>
    <t xml:space="preserve"> </t>
    <phoneticPr fontId="4" type="noConversion"/>
  </si>
  <si>
    <t>경  고</t>
  </si>
  <si>
    <t>기  타</t>
    <phoneticPr fontId="4" type="noConversion"/>
  </si>
  <si>
    <t>연 별 및구 군 별</t>
    <phoneticPr fontId="4" type="noConversion"/>
  </si>
  <si>
    <t>위         반        현         황</t>
    <phoneticPr fontId="4" type="noConversion"/>
  </si>
  <si>
    <t>현</t>
    <phoneticPr fontId="4" type="noConversion"/>
  </si>
  <si>
    <t>황</t>
    <phoneticPr fontId="4" type="noConversion"/>
  </si>
  <si>
    <t>무면허,면허범위외   의료행위</t>
    <phoneticPr fontId="4" type="noConversion"/>
  </si>
  <si>
    <t>신고(허가)사항 미이행</t>
    <phoneticPr fontId="4" type="noConversion"/>
  </si>
  <si>
    <t>준수사항미 이 행</t>
    <phoneticPr fontId="4" type="noConversion"/>
  </si>
  <si>
    <r>
      <t>진,방관련 위반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</si>
  <si>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비급여 
고지위반</t>
    <phoneticPr fontId="4" type="noConversion"/>
  </si>
  <si>
    <t>명칭 및 진료과목 표시위반</t>
    <phoneticPr fontId="4" type="noConversion"/>
  </si>
  <si>
    <t>허가취소또는폐쇄</t>
    <phoneticPr fontId="4" type="noConversion"/>
  </si>
  <si>
    <t>경고</t>
    <phoneticPr fontId="4" type="noConversion"/>
  </si>
  <si>
    <t>5. 부 정 의 료 업 자 단 속 실 적</t>
    <phoneticPr fontId="4" type="noConversion"/>
  </si>
  <si>
    <t>유        족</t>
    <phoneticPr fontId="3" type="noConversion"/>
  </si>
  <si>
    <t xml:space="preserve">  １5. 건강보험 적용인구</t>
    <phoneticPr fontId="4" type="noConversion"/>
  </si>
  <si>
    <t xml:space="preserve">  17. 국민연금 급여 지급현황</t>
    <phoneticPr fontId="4" type="noConversion"/>
  </si>
  <si>
    <t>6.25 및 월남전</t>
    <phoneticPr fontId="3" type="noConversion"/>
  </si>
  <si>
    <t>경로당</t>
    <phoneticPr fontId="3" type="noConversion"/>
  </si>
  <si>
    <t xml:space="preserve">  ２3. 노인여가복지시설</t>
    <phoneticPr fontId="4" type="noConversion"/>
  </si>
  <si>
    <t xml:space="preserve">  27. 국민기초생활보장 수급자</t>
    <phoneticPr fontId="4" type="noConversion"/>
  </si>
  <si>
    <t xml:space="preserve">  30. 여성폭력상담</t>
    <phoneticPr fontId="4" type="noConversion"/>
  </si>
  <si>
    <t>어     린     이     집     수</t>
    <phoneticPr fontId="3" type="noConversion"/>
  </si>
  <si>
    <t>협동</t>
    <phoneticPr fontId="4" type="noConversion"/>
  </si>
  <si>
    <t>협동</t>
    <phoneticPr fontId="4" type="noConversion"/>
  </si>
  <si>
    <t xml:space="preserve">  주:1)수두(~2012년), 뇌수막염, 패구균성폐렴, 기타 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</si>
</sst>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;\-#,##0;&quot;-&quot;;"/>
    <numFmt numFmtId="178" formatCode="#,##0_ "/>
    <numFmt numFmtId="179" formatCode="#,##0;\-#,##0;&quot; &quot;;"/>
    <numFmt numFmtId="180" formatCode="_-* #,##0_-;&quot;₩&quot;\!\-* #,##0_-;_-* &quot;-&quot;_-;_-@_-"/>
    <numFmt numFmtId="181" formatCode="##,###,###"/>
    <numFmt numFmtId="182" formatCode="_-&quot;₩&quot;* #,##0_-;&quot;₩&quot;\!\-&quot;₩&quot;* #,##0_-;_-&quot;₩&quot;* &quot;-&quot;_-;_-@_-"/>
    <numFmt numFmtId="183" formatCode="_-* #,##0_-;\-* #,##0_-;_-* &quot; &quot;_-;_-@_-"/>
    <numFmt numFmtId="184" formatCode="0_ "/>
    <numFmt numFmtId="185" formatCode="_-* #,##0.00_-;&quot;₩&quot;\!\-* #,##0.00_-;_-* &quot;-&quot;??_-;_-@_-"/>
    <numFmt numFmtId="186" formatCode="_ * #,##0_ ;_ * &quot;₩&quot;\!\-#,##0_ ;_ * &quot;-&quot;_ ;_ @_ "/>
  </numFmts>
  <fonts count="5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바탕체"/>
      <family val="1"/>
      <charset val="129"/>
    </font>
    <font>
      <sz val="10"/>
      <name val="바탕체"/>
      <family val="1"/>
      <charset val="129"/>
    </font>
    <font>
      <u/>
      <sz val="10"/>
      <color indexed="12"/>
      <name val="Arial"/>
      <family val="2"/>
    </font>
    <font>
      <sz val="11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color theme="1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b/>
      <sz val="11"/>
      <name val="돋움"/>
      <family val="3"/>
      <charset val="129"/>
    </font>
    <font>
      <sz val="11"/>
      <color rgb="FF0000FF"/>
      <name val="바탕체"/>
      <family val="1"/>
      <charset val="129"/>
    </font>
    <font>
      <sz val="11"/>
      <color indexed="8"/>
      <name val="바탕체"/>
      <family val="1"/>
      <charset val="129"/>
    </font>
    <font>
      <sz val="10"/>
      <color theme="1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10"/>
      <name val="바탕체"/>
      <family val="1"/>
      <charset val="129"/>
    </font>
    <font>
      <sz val="10"/>
      <color theme="1"/>
      <name val="굴림"/>
      <family val="3"/>
      <charset val="129"/>
    </font>
    <font>
      <b/>
      <sz val="11"/>
      <color theme="1"/>
      <name val="바탕체"/>
      <family val="1"/>
      <charset val="129"/>
    </font>
    <font>
      <sz val="10"/>
      <name val="돋움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바탕체"/>
      <family val="1"/>
      <charset val="129"/>
    </font>
    <font>
      <b/>
      <u/>
      <sz val="16"/>
      <name val="바탕체"/>
      <family val="1"/>
      <charset val="129"/>
    </font>
    <font>
      <sz val="10"/>
      <color rgb="FF0000FF"/>
      <name val="바탕체"/>
      <family val="1"/>
      <charset val="129"/>
    </font>
    <font>
      <b/>
      <sz val="13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11"/>
      <name val="바탕체"/>
      <family val="1"/>
      <charset val="129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돋움"/>
      <family val="3"/>
      <charset val="129"/>
    </font>
    <font>
      <sz val="11"/>
      <color theme="1"/>
      <name val="바탕"/>
      <family val="1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auto="1"/>
      </right>
      <top style="hair">
        <color theme="0" tint="-0.34998626667073579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theme="0" tint="-0.34998626667073579"/>
      </top>
      <bottom style="hair">
        <color auto="1"/>
      </bottom>
      <diagonal/>
    </border>
    <border>
      <left style="hair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2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1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0" fontId="14" fillId="0" borderId="0"/>
    <xf numFmtId="0" fontId="14" fillId="0" borderId="0"/>
    <xf numFmtId="41" fontId="20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0" fillId="0" borderId="0">
      <alignment vertical="center"/>
    </xf>
    <xf numFmtId="0" fontId="14" fillId="0" borderId="0"/>
    <xf numFmtId="0" fontId="14" fillId="0" borderId="0"/>
    <xf numFmtId="0" fontId="14" fillId="0" borderId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>
      <alignment vertical="center"/>
    </xf>
    <xf numFmtId="0" fontId="14" fillId="0" borderId="0"/>
    <xf numFmtId="0" fontId="14" fillId="0" borderId="0"/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0" fontId="14" fillId="0" borderId="0" applyFont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4" fillId="0" borderId="0"/>
    <xf numFmtId="0" fontId="14" fillId="0" borderId="0"/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3" fillId="0" borderId="33" applyNumberFormat="0" applyAlignment="0" applyProtection="0">
      <alignment horizontal="left" vertical="center"/>
    </xf>
    <xf numFmtId="0" fontId="33" fillId="0" borderId="11">
      <alignment horizontal="left"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34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4" fillId="26" borderId="35" applyNumberFormat="0" applyFon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8" borderId="36" applyNumberFormat="0" applyAlignment="0" applyProtection="0">
      <alignment vertical="center"/>
    </xf>
    <xf numFmtId="180" fontId="1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/>
    <xf numFmtId="0" fontId="42" fillId="0" borderId="37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4" fillId="12" borderId="3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5" borderId="42" applyNumberFormat="0" applyAlignment="0" applyProtection="0">
      <alignment vertical="center"/>
    </xf>
    <xf numFmtId="18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/>
    <xf numFmtId="0" fontId="31" fillId="0" borderId="0">
      <alignment vertical="center"/>
    </xf>
    <xf numFmtId="0" fontId="33" fillId="0" borderId="47">
      <alignment horizontal="left" vertical="center"/>
    </xf>
  </cellStyleXfs>
  <cellXfs count="1075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176" fontId="8" fillId="2" borderId="4" xfId="0" applyNumberFormat="1" applyFont="1" applyFill="1" applyBorder="1" applyAlignment="1">
      <alignment horizontal="center" vertical="center"/>
    </xf>
    <xf numFmtId="41" fontId="8" fillId="0" borderId="5" xfId="0" applyNumberFormat="1" applyFont="1" applyBorder="1">
      <alignment vertical="center"/>
    </xf>
    <xf numFmtId="41" fontId="8" fillId="0" borderId="0" xfId="0" applyNumberFormat="1" applyFont="1" applyBorder="1">
      <alignment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41" fontId="8" fillId="0" borderId="7" xfId="0" applyNumberFormat="1" applyFont="1" applyBorder="1">
      <alignment vertical="center"/>
    </xf>
    <xf numFmtId="41" fontId="8" fillId="0" borderId="8" xfId="0" applyNumberFormat="1" applyFont="1" applyBorder="1">
      <alignment vertical="center"/>
    </xf>
    <xf numFmtId="41" fontId="10" fillId="0" borderId="0" xfId="0" applyNumberFormat="1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8" fillId="4" borderId="5" xfId="0" applyNumberFormat="1" applyFont="1" applyFill="1" applyBorder="1" applyAlignment="1">
      <alignment horizontal="center" vertical="center"/>
    </xf>
    <xf numFmtId="41" fontId="8" fillId="4" borderId="0" xfId="0" applyNumberFormat="1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vertical="center"/>
    </xf>
    <xf numFmtId="41" fontId="8" fillId="2" borderId="6" xfId="0" applyNumberFormat="1" applyFont="1" applyFill="1" applyBorder="1" applyAlignment="1">
      <alignment horizontal="center" vertical="center"/>
    </xf>
    <xf numFmtId="41" fontId="8" fillId="0" borderId="11" xfId="0" applyNumberFormat="1" applyFont="1" applyBorder="1">
      <alignment vertical="center"/>
    </xf>
    <xf numFmtId="41" fontId="8" fillId="0" borderId="0" xfId="0" applyNumberFormat="1" applyFont="1">
      <alignment vertical="center"/>
    </xf>
    <xf numFmtId="178" fontId="8" fillId="2" borderId="0" xfId="0" applyNumberFormat="1" applyFont="1" applyFill="1" applyAlignment="1">
      <alignment vertical="center"/>
    </xf>
    <xf numFmtId="0" fontId="8" fillId="0" borderId="0" xfId="4" applyFont="1" applyFill="1"/>
    <xf numFmtId="41" fontId="10" fillId="4" borderId="5" xfId="0" applyNumberFormat="1" applyFont="1" applyFill="1" applyBorder="1" applyAlignment="1">
      <alignment horizontal="center" vertical="center"/>
    </xf>
    <xf numFmtId="41" fontId="10" fillId="4" borderId="0" xfId="0" applyNumberFormat="1" applyFont="1" applyFill="1" applyBorder="1" applyAlignment="1">
      <alignment horizontal="center" vertical="center"/>
    </xf>
    <xf numFmtId="41" fontId="10" fillId="2" borderId="0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1" fontId="10" fillId="0" borderId="5" xfId="6" applyNumberFormat="1" applyFont="1" applyFill="1" applyBorder="1" applyAlignment="1">
      <alignment vertical="center"/>
    </xf>
    <xf numFmtId="41" fontId="10" fillId="0" borderId="0" xfId="6" applyNumberFormat="1" applyFont="1" applyFill="1" applyBorder="1" applyAlignment="1">
      <alignment vertical="center"/>
    </xf>
    <xf numFmtId="41" fontId="10" fillId="0" borderId="0" xfId="6" applyNumberFormat="1" applyFont="1" applyFill="1" applyBorder="1" applyAlignment="1">
      <alignment horizontal="right" vertical="center"/>
    </xf>
    <xf numFmtId="41" fontId="10" fillId="0" borderId="7" xfId="6" applyNumberFormat="1" applyFont="1" applyFill="1" applyBorder="1" applyAlignment="1">
      <alignment vertical="center"/>
    </xf>
    <xf numFmtId="41" fontId="10" fillId="0" borderId="8" xfId="6" applyNumberFormat="1" applyFont="1" applyFill="1" applyBorder="1" applyAlignment="1">
      <alignment vertical="center"/>
    </xf>
    <xf numFmtId="41" fontId="10" fillId="0" borderId="8" xfId="6" applyNumberFormat="1" applyFont="1" applyFill="1" applyBorder="1" applyAlignment="1">
      <alignment horizontal="right" vertical="center"/>
    </xf>
    <xf numFmtId="0" fontId="15" fillId="2" borderId="0" xfId="3" applyFont="1" applyFill="1" applyAlignment="1" applyProtection="1">
      <alignment horizontal="center" vertical="center"/>
    </xf>
    <xf numFmtId="0" fontId="16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41" fontId="10" fillId="4" borderId="5" xfId="0" applyNumberFormat="1" applyFont="1" applyFill="1" applyBorder="1" applyAlignment="1">
      <alignment horizontal="center" vertical="center" wrapText="1"/>
    </xf>
    <xf numFmtId="41" fontId="10" fillId="4" borderId="0" xfId="0" applyNumberFormat="1" applyFont="1" applyFill="1" applyBorder="1" applyAlignment="1">
      <alignment horizontal="center" vertical="center" wrapText="1"/>
    </xf>
    <xf numFmtId="41" fontId="10" fillId="0" borderId="5" xfId="7" applyNumberFormat="1" applyFont="1" applyFill="1" applyBorder="1" applyAlignment="1">
      <alignment horizontal="right" vertical="center"/>
    </xf>
    <xf numFmtId="41" fontId="10" fillId="0" borderId="0" xfId="7" applyNumberFormat="1" applyFont="1" applyFill="1" applyBorder="1" applyAlignment="1">
      <alignment horizontal="right" vertical="center"/>
    </xf>
    <xf numFmtId="41" fontId="10" fillId="0" borderId="0" xfId="7" applyNumberFormat="1" applyFont="1" applyFill="1" applyBorder="1" applyAlignment="1">
      <alignment vertical="center"/>
    </xf>
    <xf numFmtId="41" fontId="8" fillId="0" borderId="7" xfId="7" applyNumberFormat="1" applyFont="1" applyFill="1" applyBorder="1" applyAlignment="1">
      <alignment horizontal="right" vertical="center"/>
    </xf>
    <xf numFmtId="41" fontId="8" fillId="0" borderId="8" xfId="7" applyNumberFormat="1" applyFont="1" applyFill="1" applyBorder="1" applyAlignment="1">
      <alignment horizontal="right" vertical="center"/>
    </xf>
    <xf numFmtId="41" fontId="8" fillId="0" borderId="8" xfId="7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8" fillId="2" borderId="0" xfId="0" applyNumberFormat="1" applyFont="1" applyFill="1" applyAlignment="1">
      <alignment vertical="center"/>
    </xf>
    <xf numFmtId="41" fontId="10" fillId="2" borderId="0" xfId="0" applyNumberFormat="1" applyFont="1" applyFill="1" applyBorder="1" applyAlignment="1">
      <alignment horizontal="center" vertical="center" wrapText="1"/>
    </xf>
    <xf numFmtId="41" fontId="10" fillId="0" borderId="5" xfId="9" applyNumberFormat="1" applyFont="1" applyFill="1" applyBorder="1" applyAlignment="1">
      <alignment vertical="center"/>
    </xf>
    <xf numFmtId="41" fontId="10" fillId="0" borderId="0" xfId="9" applyNumberFormat="1" applyFont="1" applyFill="1" applyBorder="1" applyAlignment="1">
      <alignment horizontal="right" vertical="center"/>
    </xf>
    <xf numFmtId="41" fontId="10" fillId="0" borderId="0" xfId="9" applyNumberFormat="1" applyFont="1" applyFill="1" applyBorder="1" applyAlignment="1">
      <alignment vertical="center"/>
    </xf>
    <xf numFmtId="41" fontId="10" fillId="0" borderId="5" xfId="10" applyNumberFormat="1" applyFont="1" applyFill="1" applyBorder="1" applyAlignment="1">
      <alignment vertical="center"/>
    </xf>
    <xf numFmtId="41" fontId="10" fillId="0" borderId="0" xfId="10" applyNumberFormat="1" applyFont="1" applyFill="1" applyBorder="1" applyAlignment="1">
      <alignment horizontal="right" vertical="center"/>
    </xf>
    <xf numFmtId="41" fontId="10" fillId="0" borderId="0" xfId="10" applyNumberFormat="1" applyFont="1" applyFill="1" applyBorder="1" applyAlignment="1">
      <alignment vertical="center"/>
    </xf>
    <xf numFmtId="41" fontId="8" fillId="0" borderId="7" xfId="10" applyNumberFormat="1" applyFont="1" applyFill="1" applyBorder="1" applyAlignment="1">
      <alignment vertical="center"/>
    </xf>
    <xf numFmtId="41" fontId="8" fillId="0" borderId="8" xfId="10" applyNumberFormat="1" applyFont="1" applyFill="1" applyBorder="1" applyAlignment="1">
      <alignment horizontal="right" vertical="center"/>
    </xf>
    <xf numFmtId="41" fontId="8" fillId="0" borderId="8" xfId="1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41" fontId="8" fillId="0" borderId="7" xfId="14" applyNumberFormat="1" applyFont="1" applyFill="1" applyBorder="1" applyAlignment="1">
      <alignment vertical="center"/>
    </xf>
    <xf numFmtId="41" fontId="8" fillId="0" borderId="8" xfId="14" applyNumberFormat="1" applyFont="1" applyFill="1" applyBorder="1" applyAlignment="1">
      <alignment vertical="center"/>
    </xf>
    <xf numFmtId="41" fontId="8" fillId="0" borderId="8" xfId="14" applyNumberFormat="1" applyFont="1" applyFill="1" applyBorder="1" applyAlignment="1">
      <alignment horizontal="right" vertical="center"/>
    </xf>
    <xf numFmtId="41" fontId="8" fillId="0" borderId="8" xfId="15" applyNumberFormat="1" applyFont="1" applyFill="1" applyBorder="1" applyAlignment="1">
      <alignment horizontal="right" vertical="center"/>
    </xf>
    <xf numFmtId="41" fontId="18" fillId="4" borderId="0" xfId="0" applyNumberFormat="1" applyFont="1" applyFill="1" applyAlignment="1">
      <alignment horizontal="center" vertical="center"/>
    </xf>
    <xf numFmtId="41" fontId="18" fillId="4" borderId="0" xfId="0" applyNumberFormat="1" applyFont="1" applyFill="1" applyBorder="1" applyAlignment="1">
      <alignment horizontal="center" vertical="center"/>
    </xf>
    <xf numFmtId="41" fontId="8" fillId="4" borderId="5" xfId="11" applyNumberFormat="1" applyFont="1" applyFill="1" applyBorder="1" applyAlignment="1">
      <alignment vertical="center"/>
    </xf>
    <xf numFmtId="41" fontId="8" fillId="4" borderId="0" xfId="11" applyNumberFormat="1" applyFont="1" applyFill="1" applyBorder="1" applyAlignment="1">
      <alignment vertical="center"/>
    </xf>
    <xf numFmtId="178" fontId="12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41" fontId="10" fillId="0" borderId="5" xfId="16" applyNumberFormat="1" applyFont="1" applyFill="1" applyBorder="1" applyAlignment="1">
      <alignment vertical="center"/>
    </xf>
    <xf numFmtId="41" fontId="19" fillId="0" borderId="0" xfId="16" applyNumberFormat="1" applyFont="1" applyFill="1" applyBorder="1" applyAlignment="1">
      <alignment vertical="center"/>
    </xf>
    <xf numFmtId="41" fontId="19" fillId="0" borderId="0" xfId="17" applyFont="1" applyBorder="1">
      <alignment vertical="center"/>
    </xf>
    <xf numFmtId="41" fontId="19" fillId="0" borderId="0" xfId="16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41" fontId="10" fillId="0" borderId="7" xfId="16" applyNumberFormat="1" applyFont="1" applyFill="1" applyBorder="1" applyAlignment="1">
      <alignment vertical="center"/>
    </xf>
    <xf numFmtId="41" fontId="19" fillId="0" borderId="8" xfId="16" applyNumberFormat="1" applyFont="1" applyFill="1" applyBorder="1" applyAlignment="1">
      <alignment vertical="center"/>
    </xf>
    <xf numFmtId="41" fontId="19" fillId="0" borderId="8" xfId="17" applyFont="1" applyFill="1" applyBorder="1">
      <alignment vertical="center"/>
    </xf>
    <xf numFmtId="41" fontId="19" fillId="0" borderId="8" xfId="16" applyNumberFormat="1" applyFont="1" applyFill="1" applyBorder="1" applyAlignment="1">
      <alignment horizontal="right" vertical="center"/>
    </xf>
    <xf numFmtId="41" fontId="6" fillId="2" borderId="0" xfId="0" applyNumberFormat="1" applyFont="1" applyFill="1" applyAlignment="1">
      <alignment vertical="center"/>
    </xf>
    <xf numFmtId="41" fontId="8" fillId="0" borderId="13" xfId="0" applyNumberFormat="1" applyFont="1" applyBorder="1">
      <alignment vertical="center"/>
    </xf>
    <xf numFmtId="41" fontId="8" fillId="0" borderId="5" xfId="0" applyNumberFormat="1" applyFont="1" applyFill="1" applyBorder="1">
      <alignment vertical="center"/>
    </xf>
    <xf numFmtId="41" fontId="8" fillId="0" borderId="0" xfId="0" applyNumberFormat="1" applyFont="1" applyFill="1" applyBorder="1">
      <alignment vertical="center"/>
    </xf>
    <xf numFmtId="0" fontId="8" fillId="0" borderId="0" xfId="0" applyFont="1" applyBorder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Border="1">
      <alignment vertical="center"/>
    </xf>
    <xf numFmtId="41" fontId="10" fillId="0" borderId="0" xfId="0" applyNumberFormat="1" applyFont="1" applyFill="1" applyBorder="1">
      <alignment vertical="center"/>
    </xf>
    <xf numFmtId="181" fontId="10" fillId="0" borderId="0" xfId="0" applyNumberFormat="1" applyFont="1">
      <alignment vertical="center"/>
    </xf>
    <xf numFmtId="41" fontId="8" fillId="0" borderId="7" xfId="0" applyNumberFormat="1" applyFont="1" applyFill="1" applyBorder="1">
      <alignment vertical="center"/>
    </xf>
    <xf numFmtId="41" fontId="8" fillId="0" borderId="8" xfId="0" applyNumberFormat="1" applyFont="1" applyFill="1" applyBorder="1">
      <alignment vertical="center"/>
    </xf>
    <xf numFmtId="0" fontId="8" fillId="0" borderId="8" xfId="0" applyFont="1" applyBorder="1">
      <alignment vertical="center"/>
    </xf>
    <xf numFmtId="41" fontId="10" fillId="0" borderId="8" xfId="0" applyNumberFormat="1" applyFont="1" applyFill="1" applyBorder="1" applyAlignment="1">
      <alignment horizontal="right" vertical="center"/>
    </xf>
    <xf numFmtId="41" fontId="10" fillId="0" borderId="8" xfId="0" applyNumberFormat="1" applyFont="1" applyBorder="1">
      <alignment vertical="center"/>
    </xf>
    <xf numFmtId="41" fontId="10" fillId="0" borderId="8" xfId="0" applyNumberFormat="1" applyFont="1" applyFill="1" applyBorder="1">
      <alignment vertical="center"/>
    </xf>
    <xf numFmtId="179" fontId="6" fillId="2" borderId="0" xfId="0" applyNumberFormat="1" applyFont="1" applyFill="1" applyAlignment="1">
      <alignment vertical="center"/>
    </xf>
    <xf numFmtId="178" fontId="8" fillId="2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vertical="center"/>
    </xf>
    <xf numFmtId="178" fontId="8" fillId="2" borderId="0" xfId="0" applyNumberFormat="1" applyFont="1" applyFill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1" fontId="10" fillId="0" borderId="0" xfId="18" applyNumberFormat="1" applyFont="1" applyFill="1" applyBorder="1" applyAlignment="1">
      <alignment horizontal="center" vertical="center"/>
    </xf>
    <xf numFmtId="41" fontId="10" fillId="0" borderId="7" xfId="18" applyNumberFormat="1" applyFont="1" applyFill="1" applyBorder="1" applyAlignment="1">
      <alignment horizontal="center" vertical="center"/>
    </xf>
    <xf numFmtId="41" fontId="10" fillId="0" borderId="8" xfId="18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left" vertical="center"/>
    </xf>
    <xf numFmtId="41" fontId="10" fillId="0" borderId="5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0" fontId="21" fillId="2" borderId="0" xfId="0" applyFont="1" applyFill="1" applyAlignment="1">
      <alignment horizontal="center" vertical="center"/>
    </xf>
    <xf numFmtId="178" fontId="11" fillId="2" borderId="0" xfId="0" applyNumberFormat="1" applyFont="1" applyFill="1" applyAlignment="1">
      <alignment vertical="center"/>
    </xf>
    <xf numFmtId="178" fontId="8" fillId="5" borderId="11" xfId="22" applyNumberFormat="1" applyFont="1" applyFill="1" applyBorder="1" applyAlignment="1">
      <alignment vertical="center"/>
    </xf>
    <xf numFmtId="0" fontId="8" fillId="5" borderId="2" xfId="22" applyFont="1" applyFill="1" applyBorder="1" applyAlignment="1">
      <alignment horizontal="center" vertical="center"/>
    </xf>
    <xf numFmtId="0" fontId="8" fillId="0" borderId="4" xfId="22" applyFont="1" applyFill="1" applyBorder="1" applyAlignment="1">
      <alignment horizontal="center" vertical="center"/>
    </xf>
    <xf numFmtId="0" fontId="8" fillId="0" borderId="6" xfId="22" applyFont="1" applyFill="1" applyBorder="1" applyAlignment="1">
      <alignment horizontal="center" vertical="center"/>
    </xf>
    <xf numFmtId="41" fontId="10" fillId="0" borderId="7" xfId="23" applyNumberFormat="1" applyFont="1" applyFill="1" applyBorder="1" applyAlignment="1">
      <alignment vertical="center"/>
    </xf>
    <xf numFmtId="41" fontId="10" fillId="0" borderId="8" xfId="23" applyNumberFormat="1" applyFont="1" applyFill="1" applyBorder="1" applyAlignment="1">
      <alignment vertical="center"/>
    </xf>
    <xf numFmtId="41" fontId="10" fillId="0" borderId="8" xfId="23" applyNumberFormat="1" applyFont="1" applyFill="1" applyBorder="1" applyAlignment="1">
      <alignment horizontal="right" vertical="center"/>
    </xf>
    <xf numFmtId="178" fontId="6" fillId="2" borderId="0" xfId="0" applyNumberFormat="1" applyFont="1" applyFill="1" applyAlignment="1">
      <alignment horizontal="center" vertical="center"/>
    </xf>
    <xf numFmtId="178" fontId="6" fillId="4" borderId="0" xfId="0" applyNumberFormat="1" applyFont="1" applyFill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/>
    <xf numFmtId="0" fontId="8" fillId="3" borderId="13" xfId="24" applyFont="1" applyFill="1" applyBorder="1" applyAlignment="1">
      <alignment horizontal="center"/>
    </xf>
    <xf numFmtId="0" fontId="8" fillId="0" borderId="4" xfId="24" applyFont="1" applyFill="1" applyBorder="1" applyAlignment="1">
      <alignment horizontal="center" vertical="center"/>
    </xf>
    <xf numFmtId="41" fontId="10" fillId="0" borderId="4" xfId="24" applyNumberFormat="1" applyFont="1" applyFill="1" applyBorder="1" applyAlignment="1">
      <alignment horizontal="center" vertical="center"/>
    </xf>
    <xf numFmtId="41" fontId="10" fillId="0" borderId="0" xfId="14" applyNumberFormat="1" applyFont="1" applyFill="1" applyBorder="1" applyAlignment="1">
      <alignment vertical="center"/>
    </xf>
    <xf numFmtId="41" fontId="10" fillId="0" borderId="6" xfId="24" applyNumberFormat="1" applyFont="1" applyFill="1" applyBorder="1" applyAlignment="1">
      <alignment horizontal="center" vertical="center"/>
    </xf>
    <xf numFmtId="41" fontId="10" fillId="0" borderId="7" xfId="27" applyNumberFormat="1" applyFont="1" applyFill="1" applyBorder="1" applyAlignment="1">
      <alignment horizontal="center" vertical="center"/>
    </xf>
    <xf numFmtId="41" fontId="10" fillId="0" borderId="8" xfId="27" applyNumberFormat="1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1" fontId="8" fillId="0" borderId="3" xfId="29" applyNumberFormat="1" applyFont="1" applyFill="1" applyBorder="1" applyAlignment="1">
      <alignment vertical="center"/>
    </xf>
    <xf numFmtId="41" fontId="8" fillId="0" borderId="11" xfId="29" applyNumberFormat="1" applyFont="1" applyFill="1" applyBorder="1" applyAlignment="1">
      <alignment vertical="center"/>
    </xf>
    <xf numFmtId="41" fontId="8" fillId="0" borderId="11" xfId="30" applyNumberFormat="1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41" fontId="10" fillId="0" borderId="5" xfId="31" applyNumberFormat="1" applyFont="1" applyFill="1" applyBorder="1" applyAlignment="1">
      <alignment vertical="center"/>
    </xf>
    <xf numFmtId="41" fontId="10" fillId="0" borderId="0" xfId="31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41" fontId="10" fillId="0" borderId="7" xfId="31" applyNumberFormat="1" applyFont="1" applyFill="1" applyBorder="1" applyAlignment="1">
      <alignment vertical="center"/>
    </xf>
    <xf numFmtId="41" fontId="10" fillId="0" borderId="8" xfId="3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78" fontId="8" fillId="2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1" fontId="10" fillId="0" borderId="5" xfId="32" applyNumberFormat="1" applyFont="1" applyFill="1" applyBorder="1" applyAlignment="1">
      <alignment vertical="center"/>
    </xf>
    <xf numFmtId="41" fontId="10" fillId="0" borderId="0" xfId="32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41" fontId="10" fillId="0" borderId="7" xfId="32" applyNumberFormat="1" applyFont="1" applyFill="1" applyBorder="1" applyAlignment="1">
      <alignment vertical="center"/>
    </xf>
    <xf numFmtId="41" fontId="10" fillId="0" borderId="8" xfId="32" applyNumberFormat="1" applyFont="1" applyFill="1" applyBorder="1" applyAlignment="1">
      <alignment vertical="center"/>
    </xf>
    <xf numFmtId="41" fontId="10" fillId="4" borderId="0" xfId="33" applyFont="1" applyFill="1" applyBorder="1" applyAlignment="1">
      <alignment horizontal="center" vertical="center" wrapText="1"/>
    </xf>
    <xf numFmtId="41" fontId="10" fillId="4" borderId="0" xfId="33" applyFont="1" applyFill="1" applyBorder="1" applyAlignment="1">
      <alignment horizontal="center" vertical="center"/>
    </xf>
    <xf numFmtId="41" fontId="10" fillId="2" borderId="0" xfId="33" applyFont="1" applyFill="1" applyBorder="1" applyAlignment="1">
      <alignment vertical="center"/>
    </xf>
    <xf numFmtId="41" fontId="10" fillId="4" borderId="8" xfId="33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4" xfId="34" applyFont="1" applyFill="1" applyBorder="1" applyAlignment="1">
      <alignment horizontal="center" vertical="center"/>
    </xf>
    <xf numFmtId="0" fontId="8" fillId="2" borderId="6" xfId="34" applyFont="1" applyFill="1" applyBorder="1" applyAlignment="1">
      <alignment horizontal="center" vertical="center"/>
    </xf>
    <xf numFmtId="41" fontId="10" fillId="0" borderId="7" xfId="37" applyNumberFormat="1" applyFont="1" applyFill="1" applyBorder="1" applyAlignment="1">
      <alignment horizontal="right" vertical="center"/>
    </xf>
    <xf numFmtId="41" fontId="10" fillId="0" borderId="8" xfId="37" applyNumberFormat="1" applyFont="1" applyFill="1" applyBorder="1" applyAlignment="1">
      <alignment horizontal="right" vertical="center"/>
    </xf>
    <xf numFmtId="41" fontId="10" fillId="0" borderId="8" xfId="35" applyNumberFormat="1" applyFont="1" applyFill="1" applyBorder="1" applyAlignment="1">
      <alignment horizontal="right" vertical="center"/>
    </xf>
    <xf numFmtId="41" fontId="10" fillId="0" borderId="8" xfId="37" applyNumberFormat="1" applyFont="1" applyFill="1" applyBorder="1" applyAlignment="1">
      <alignment vertical="center"/>
    </xf>
    <xf numFmtId="0" fontId="8" fillId="0" borderId="0" xfId="38" applyFont="1" applyFill="1" applyAlignment="1">
      <alignment horizontal="center"/>
    </xf>
    <xf numFmtId="178" fontId="8" fillId="0" borderId="0" xfId="38" applyNumberFormat="1" applyFont="1" applyFill="1" applyAlignment="1"/>
    <xf numFmtId="179" fontId="8" fillId="0" borderId="0" xfId="38" applyNumberFormat="1" applyFont="1" applyFill="1" applyAlignment="1">
      <alignment horizontal="center"/>
    </xf>
    <xf numFmtId="179" fontId="8" fillId="0" borderId="0" xfId="38" applyNumberFormat="1" applyFont="1" applyFill="1" applyAlignment="1"/>
    <xf numFmtId="0" fontId="8" fillId="0" borderId="0" xfId="38" applyFont="1" applyFill="1" applyAlignment="1"/>
    <xf numFmtId="0" fontId="8" fillId="5" borderId="1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1" fontId="10" fillId="2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35" applyFont="1" applyFill="1"/>
    <xf numFmtId="178" fontId="6" fillId="3" borderId="11" xfId="0" applyNumberFormat="1" applyFont="1" applyFill="1" applyBorder="1" applyAlignment="1">
      <alignment vertical="center"/>
    </xf>
    <xf numFmtId="178" fontId="6" fillId="3" borderId="1" xfId="0" applyNumberFormat="1" applyFont="1" applyFill="1" applyBorder="1" applyAlignment="1">
      <alignment vertical="center"/>
    </xf>
    <xf numFmtId="41" fontId="6" fillId="2" borderId="0" xfId="11" applyNumberFormat="1" applyFont="1" applyFill="1" applyBorder="1" applyAlignment="1">
      <alignment vertical="center"/>
    </xf>
    <xf numFmtId="41" fontId="8" fillId="2" borderId="0" xfId="0" applyNumberFormat="1" applyFont="1" applyFill="1" applyAlignment="1">
      <alignment horizontal="left" vertical="center"/>
    </xf>
    <xf numFmtId="0" fontId="6" fillId="0" borderId="0" xfId="47" applyFont="1" applyFill="1" applyAlignment="1">
      <alignment horizontal="left"/>
    </xf>
    <xf numFmtId="41" fontId="6" fillId="0" borderId="0" xfId="47" applyNumberFormat="1" applyFont="1" applyFill="1"/>
    <xf numFmtId="0" fontId="8" fillId="3" borderId="15" xfId="48" applyFont="1" applyFill="1" applyBorder="1" applyAlignment="1">
      <alignment horizontal="center" vertical="center"/>
    </xf>
    <xf numFmtId="183" fontId="8" fillId="2" borderId="0" xfId="0" applyNumberFormat="1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178" fontId="8" fillId="4" borderId="0" xfId="0" applyNumberFormat="1" applyFont="1" applyFill="1" applyAlignment="1">
      <alignment vertical="center"/>
    </xf>
    <xf numFmtId="41" fontId="8" fillId="0" borderId="7" xfId="58" applyNumberFormat="1" applyFont="1" applyFill="1" applyBorder="1" applyAlignment="1">
      <alignment vertical="center"/>
    </xf>
    <xf numFmtId="41" fontId="8" fillId="0" borderId="8" xfId="58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/>
    </xf>
    <xf numFmtId="178" fontId="14" fillId="4" borderId="0" xfId="0" applyNumberFormat="1" applyFont="1" applyFill="1">
      <alignment vertical="center"/>
    </xf>
    <xf numFmtId="0" fontId="14" fillId="4" borderId="0" xfId="0" applyFont="1" applyFill="1" applyAlignment="1">
      <alignment horizontal="left"/>
    </xf>
    <xf numFmtId="0" fontId="14" fillId="4" borderId="0" xfId="0" applyFont="1" applyFill="1">
      <alignment vertical="center"/>
    </xf>
    <xf numFmtId="41" fontId="10" fillId="0" borderId="5" xfId="59" applyNumberFormat="1" applyFont="1" applyFill="1" applyBorder="1" applyAlignment="1">
      <alignment horizontal="right" vertical="center"/>
    </xf>
    <xf numFmtId="41" fontId="10" fillId="0" borderId="0" xfId="59" applyNumberFormat="1" applyFont="1" applyFill="1" applyBorder="1" applyAlignment="1">
      <alignment horizontal="center" vertical="center"/>
    </xf>
    <xf numFmtId="41" fontId="10" fillId="0" borderId="0" xfId="59" applyNumberFormat="1" applyFont="1" applyFill="1" applyBorder="1" applyAlignment="1">
      <alignment horizontal="right" vertical="center"/>
    </xf>
    <xf numFmtId="41" fontId="10" fillId="0" borderId="0" xfId="59" applyNumberFormat="1" applyFont="1" applyFill="1" applyBorder="1" applyAlignment="1">
      <alignment vertical="center"/>
    </xf>
    <xf numFmtId="41" fontId="10" fillId="0" borderId="7" xfId="59" applyNumberFormat="1" applyFont="1" applyFill="1" applyBorder="1" applyAlignment="1">
      <alignment horizontal="right" vertical="center"/>
    </xf>
    <xf numFmtId="41" fontId="10" fillId="0" borderId="8" xfId="59" applyNumberFormat="1" applyFont="1" applyFill="1" applyBorder="1" applyAlignment="1">
      <alignment horizontal="center" vertical="center"/>
    </xf>
    <xf numFmtId="41" fontId="10" fillId="0" borderId="8" xfId="59" applyNumberFormat="1" applyFont="1" applyFill="1" applyBorder="1" applyAlignment="1">
      <alignment horizontal="right" vertical="center"/>
    </xf>
    <xf numFmtId="41" fontId="10" fillId="0" borderId="8" xfId="59" applyNumberFormat="1" applyFont="1" applyFill="1" applyBorder="1" applyAlignment="1">
      <alignment vertical="center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7" xfId="0" applyNumberFormat="1" applyFont="1" applyBorder="1" applyAlignment="1">
      <alignment horizontal="right" vertical="center"/>
    </xf>
    <xf numFmtId="41" fontId="10" fillId="0" borderId="16" xfId="0" applyNumberFormat="1" applyFont="1" applyBorder="1">
      <alignment vertical="center"/>
    </xf>
    <xf numFmtId="41" fontId="10" fillId="0" borderId="8" xfId="0" applyNumberFormat="1" applyFont="1" applyBorder="1" applyAlignment="1">
      <alignment horizontal="right" vertical="center"/>
    </xf>
    <xf numFmtId="0" fontId="8" fillId="3" borderId="1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1" fontId="10" fillId="0" borderId="8" xfId="14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41" fontId="10" fillId="2" borderId="8" xfId="0" applyNumberFormat="1" applyFont="1" applyFill="1" applyBorder="1" applyAlignment="1">
      <alignment horizontal="center" vertical="center"/>
    </xf>
    <xf numFmtId="41" fontId="10" fillId="4" borderId="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84" fontId="10" fillId="0" borderId="0" xfId="2" applyNumberFormat="1" applyFont="1" applyBorder="1">
      <alignment vertical="center"/>
    </xf>
    <xf numFmtId="184" fontId="10" fillId="0" borderId="8" xfId="2" applyNumberFormat="1" applyFont="1" applyBorder="1">
      <alignment vertical="center"/>
    </xf>
    <xf numFmtId="177" fontId="8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41" fontId="8" fillId="4" borderId="7" xfId="0" applyNumberFormat="1" applyFont="1" applyFill="1" applyBorder="1" applyAlignment="1">
      <alignment horizontal="center" vertical="center"/>
    </xf>
    <xf numFmtId="41" fontId="8" fillId="4" borderId="8" xfId="0" applyNumberFormat="1" applyFont="1" applyFill="1" applyBorder="1" applyAlignment="1">
      <alignment horizontal="center" vertical="center"/>
    </xf>
    <xf numFmtId="41" fontId="6" fillId="5" borderId="11" xfId="64" applyNumberFormat="1" applyFont="1" applyFill="1" applyBorder="1" applyAlignment="1">
      <alignment horizontal="center" vertical="center" wrapText="1"/>
    </xf>
    <xf numFmtId="41" fontId="6" fillId="5" borderId="2" xfId="64" applyNumberFormat="1" applyFont="1" applyFill="1" applyBorder="1" applyAlignment="1">
      <alignment horizontal="center" vertical="center" wrapText="1"/>
    </xf>
    <xf numFmtId="178" fontId="8" fillId="2" borderId="4" xfId="0" applyNumberFormat="1" applyFont="1" applyFill="1" applyBorder="1" applyAlignment="1">
      <alignment horizontal="center" vertical="center"/>
    </xf>
    <xf numFmtId="178" fontId="8" fillId="2" borderId="6" xfId="0" applyNumberFormat="1" applyFont="1" applyFill="1" applyBorder="1" applyAlignment="1">
      <alignment horizontal="center" vertical="center"/>
    </xf>
    <xf numFmtId="0" fontId="26" fillId="0" borderId="8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41" fontId="10" fillId="0" borderId="11" xfId="67" applyNumberFormat="1" applyFont="1" applyBorder="1">
      <alignment vertical="center"/>
    </xf>
    <xf numFmtId="41" fontId="10" fillId="0" borderId="5" xfId="68" applyNumberFormat="1" applyFont="1" applyBorder="1">
      <alignment vertical="center"/>
    </xf>
    <xf numFmtId="41" fontId="10" fillId="0" borderId="0" xfId="68" applyNumberFormat="1" applyFont="1" applyBorder="1">
      <alignment vertical="center"/>
    </xf>
    <xf numFmtId="178" fontId="27" fillId="0" borderId="0" xfId="0" applyNumberFormat="1" applyFont="1" applyFill="1" applyBorder="1" applyAlignment="1">
      <alignment horizontal="right" vertical="center" wrapText="1"/>
    </xf>
    <xf numFmtId="41" fontId="1" fillId="0" borderId="0" xfId="11" applyFont="1">
      <alignment vertical="center"/>
    </xf>
    <xf numFmtId="41" fontId="10" fillId="0" borderId="7" xfId="68" applyNumberFormat="1" applyFont="1" applyBorder="1">
      <alignment vertical="center"/>
    </xf>
    <xf numFmtId="41" fontId="10" fillId="0" borderId="8" xfId="68" applyNumberFormat="1" applyFont="1" applyBorder="1">
      <alignment vertical="center"/>
    </xf>
    <xf numFmtId="178" fontId="27" fillId="0" borderId="8" xfId="0" applyNumberFormat="1" applyFont="1" applyFill="1" applyBorder="1" applyAlignment="1">
      <alignment horizontal="right" vertical="center" wrapText="1"/>
    </xf>
    <xf numFmtId="178" fontId="27" fillId="0" borderId="17" xfId="0" applyNumberFormat="1" applyFont="1" applyFill="1" applyBorder="1" applyAlignment="1">
      <alignment horizontal="right" vertical="center" wrapText="1"/>
    </xf>
    <xf numFmtId="178" fontId="6" fillId="4" borderId="0" xfId="0" applyNumberFormat="1" applyFont="1" applyFill="1" applyAlignment="1"/>
    <xf numFmtId="41" fontId="10" fillId="0" borderId="7" xfId="12" applyNumberFormat="1" applyFont="1" applyFill="1" applyBorder="1" applyAlignment="1">
      <alignment vertical="center"/>
    </xf>
    <xf numFmtId="41" fontId="10" fillId="0" borderId="8" xfId="12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1" fontId="10" fillId="0" borderId="5" xfId="0" applyNumberFormat="1" applyFont="1" applyFill="1" applyBorder="1" applyAlignment="1" applyProtection="1">
      <alignment horizontal="center" vertical="center" wrapText="1"/>
    </xf>
    <xf numFmtId="41" fontId="10" fillId="0" borderId="0" xfId="0" applyNumberFormat="1" applyFont="1" applyFill="1" applyBorder="1" applyAlignment="1" applyProtection="1">
      <alignment horizontal="center" vertical="center" wrapText="1"/>
    </xf>
    <xf numFmtId="41" fontId="10" fillId="0" borderId="0" xfId="0" applyNumberFormat="1" applyFont="1" applyFill="1" applyBorder="1" applyAlignment="1" applyProtection="1">
      <alignment horizontal="center" vertical="center"/>
    </xf>
    <xf numFmtId="41" fontId="10" fillId="0" borderId="0" xfId="0" applyNumberFormat="1" applyFont="1" applyFill="1" applyBorder="1" applyAlignment="1" applyProtection="1">
      <protection locked="0"/>
    </xf>
    <xf numFmtId="0" fontId="8" fillId="0" borderId="4" xfId="0" applyFont="1" applyFill="1" applyBorder="1" applyAlignment="1">
      <alignment horizontal="center" vertical="center"/>
    </xf>
    <xf numFmtId="41" fontId="10" fillId="0" borderId="5" xfId="69" applyNumberFormat="1" applyFont="1" applyBorder="1" applyAlignment="1">
      <alignment horizontal="center" vertical="center"/>
    </xf>
    <xf numFmtId="41" fontId="10" fillId="0" borderId="0" xfId="69" applyNumberFormat="1" applyFont="1" applyBorder="1" applyAlignment="1">
      <alignment horizontal="center" vertical="center"/>
    </xf>
    <xf numFmtId="41" fontId="10" fillId="0" borderId="0" xfId="69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1" fontId="10" fillId="0" borderId="7" xfId="69" applyNumberFormat="1" applyFont="1" applyBorder="1" applyAlignment="1">
      <alignment horizontal="center" vertical="center"/>
    </xf>
    <xf numFmtId="41" fontId="10" fillId="0" borderId="8" xfId="69" applyNumberFormat="1" applyFont="1" applyBorder="1" applyAlignment="1">
      <alignment horizontal="center" vertical="center"/>
    </xf>
    <xf numFmtId="41" fontId="10" fillId="0" borderId="8" xfId="69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>
      <alignment vertical="center"/>
    </xf>
    <xf numFmtId="0" fontId="29" fillId="2" borderId="0" xfId="0" applyFont="1" applyFill="1">
      <alignment vertical="center"/>
    </xf>
    <xf numFmtId="41" fontId="10" fillId="4" borderId="7" xfId="0" applyNumberFormat="1" applyFont="1" applyFill="1" applyBorder="1" applyAlignment="1">
      <alignment horizontal="center" vertical="center"/>
    </xf>
    <xf numFmtId="41" fontId="10" fillId="4" borderId="0" xfId="71" applyNumberFormat="1" applyFont="1" applyFill="1" applyAlignment="1">
      <alignment horizontal="center" vertical="center"/>
    </xf>
    <xf numFmtId="41" fontId="10" fillId="2" borderId="0" xfId="71" applyNumberFormat="1" applyFont="1" applyFill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10" fillId="4" borderId="0" xfId="71" applyNumberFormat="1" applyFont="1" applyFill="1" applyBorder="1" applyAlignment="1">
      <alignment horizontal="center" vertical="center"/>
    </xf>
    <xf numFmtId="41" fontId="10" fillId="2" borderId="0" xfId="71" applyNumberFormat="1" applyFont="1" applyFill="1" applyBorder="1" applyAlignment="1">
      <alignment horizontal="center" vertical="center"/>
    </xf>
    <xf numFmtId="41" fontId="10" fillId="4" borderId="7" xfId="71" applyNumberFormat="1" applyFont="1" applyFill="1" applyBorder="1" applyAlignment="1">
      <alignment horizontal="center" vertical="center"/>
    </xf>
    <xf numFmtId="41" fontId="10" fillId="4" borderId="8" xfId="71" applyNumberFormat="1" applyFont="1" applyFill="1" applyBorder="1" applyAlignment="1">
      <alignment horizontal="center" vertical="center"/>
    </xf>
    <xf numFmtId="41" fontId="10" fillId="2" borderId="8" xfId="71" applyNumberFormat="1" applyFont="1" applyFill="1" applyBorder="1" applyAlignment="1">
      <alignment horizontal="center" vertical="center"/>
    </xf>
    <xf numFmtId="0" fontId="0" fillId="4" borderId="0" xfId="0" applyFill="1" applyAlignment="1"/>
    <xf numFmtId="0" fontId="8" fillId="4" borderId="0" xfId="0" applyFont="1" applyFill="1" applyAlignment="1">
      <alignment horizontal="left" vertical="top"/>
    </xf>
    <xf numFmtId="41" fontId="10" fillId="4" borderId="5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0" fillId="4" borderId="7" xfId="0" applyNumberFormat="1" applyFont="1" applyFill="1" applyBorder="1" applyAlignment="1">
      <alignment vertical="center"/>
    </xf>
    <xf numFmtId="41" fontId="10" fillId="4" borderId="8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left"/>
    </xf>
    <xf numFmtId="0" fontId="24" fillId="4" borderId="0" xfId="0" applyFont="1" applyFill="1" applyAlignment="1"/>
    <xf numFmtId="178" fontId="24" fillId="4" borderId="0" xfId="0" applyNumberFormat="1" applyFont="1" applyFill="1" applyAlignment="1"/>
    <xf numFmtId="41" fontId="10" fillId="6" borderId="0" xfId="0" applyNumberFormat="1" applyFont="1" applyFill="1" applyBorder="1">
      <alignment vertical="center"/>
    </xf>
    <xf numFmtId="179" fontId="8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vertical="center"/>
    </xf>
    <xf numFmtId="41" fontId="8" fillId="3" borderId="2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18" fillId="2" borderId="0" xfId="34" applyNumberFormat="1" applyFont="1" applyFill="1" applyBorder="1" applyAlignment="1">
      <alignment horizontal="center" vertical="center"/>
    </xf>
    <xf numFmtId="41" fontId="10" fillId="0" borderId="7" xfId="73" applyNumberFormat="1" applyFont="1" applyFill="1" applyBorder="1" applyAlignment="1">
      <alignment vertical="center"/>
    </xf>
    <xf numFmtId="178" fontId="10" fillId="0" borderId="8" xfId="73" applyNumberFormat="1" applyFont="1" applyFill="1" applyBorder="1" applyAlignment="1">
      <alignment horizontal="right" vertical="center" wrapText="1"/>
    </xf>
    <xf numFmtId="41" fontId="10" fillId="0" borderId="8" xfId="73" applyNumberFormat="1" applyFont="1" applyFill="1" applyBorder="1" applyAlignment="1">
      <alignment vertical="center"/>
    </xf>
    <xf numFmtId="41" fontId="8" fillId="2" borderId="0" xfId="1" applyNumberFormat="1" applyFont="1" applyFill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/>
    <xf numFmtId="41" fontId="10" fillId="0" borderId="5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11" applyNumberFormat="1" applyFont="1" applyFill="1" applyBorder="1" applyAlignment="1">
      <alignment vertical="center"/>
    </xf>
    <xf numFmtId="41" fontId="10" fillId="0" borderId="5" xfId="74" applyNumberFormat="1" applyFont="1" applyFill="1" applyBorder="1" applyAlignment="1">
      <alignment horizontal="center" vertical="center"/>
    </xf>
    <xf numFmtId="41" fontId="10" fillId="0" borderId="0" xfId="74" applyNumberFormat="1" applyFont="1" applyFill="1" applyBorder="1" applyAlignment="1">
      <alignment horizontal="center" vertical="center"/>
    </xf>
    <xf numFmtId="41" fontId="10" fillId="0" borderId="7" xfId="74" applyNumberFormat="1" applyFont="1" applyFill="1" applyBorder="1" applyAlignment="1">
      <alignment horizontal="center" vertical="center"/>
    </xf>
    <xf numFmtId="41" fontId="10" fillId="0" borderId="8" xfId="7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1" fontId="8" fillId="2" borderId="1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41" fontId="6" fillId="0" borderId="11" xfId="14" applyNumberFormat="1" applyFont="1" applyFill="1" applyBorder="1" applyAlignment="1">
      <alignment vertical="center"/>
    </xf>
    <xf numFmtId="41" fontId="6" fillId="0" borderId="11" xfId="14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vertical="center"/>
    </xf>
    <xf numFmtId="41" fontId="10" fillId="2" borderId="18" xfId="11" applyNumberFormat="1" applyFont="1" applyFill="1" applyBorder="1" applyAlignment="1">
      <alignment horizontal="center" vertical="center"/>
    </xf>
    <xf numFmtId="41" fontId="10" fillId="2" borderId="19" xfId="11" applyNumberFormat="1" applyFont="1" applyFill="1" applyBorder="1" applyAlignment="1">
      <alignment horizontal="center" vertical="center"/>
    </xf>
    <xf numFmtId="41" fontId="10" fillId="2" borderId="20" xfId="11" applyNumberFormat="1" applyFont="1" applyFill="1" applyBorder="1" applyAlignment="1">
      <alignment horizontal="center" vertical="center"/>
    </xf>
    <xf numFmtId="41" fontId="10" fillId="2" borderId="21" xfId="11" applyNumberFormat="1" applyFont="1" applyFill="1" applyBorder="1" applyAlignment="1">
      <alignment horizontal="center" vertical="center"/>
    </xf>
    <xf numFmtId="41" fontId="10" fillId="0" borderId="20" xfId="12" applyNumberFormat="1" applyFont="1" applyFill="1" applyBorder="1" applyAlignment="1">
      <alignment vertical="center"/>
    </xf>
    <xf numFmtId="41" fontId="10" fillId="0" borderId="21" xfId="12" applyNumberFormat="1" applyFont="1" applyFill="1" applyBorder="1" applyAlignment="1">
      <alignment vertical="center"/>
    </xf>
    <xf numFmtId="41" fontId="10" fillId="0" borderId="21" xfId="12" applyNumberFormat="1" applyFont="1" applyFill="1" applyBorder="1" applyAlignment="1">
      <alignment horizontal="right" vertical="center"/>
    </xf>
    <xf numFmtId="41" fontId="10" fillId="0" borderId="21" xfId="42" applyNumberFormat="1" applyFont="1" applyFill="1" applyBorder="1" applyAlignment="1">
      <alignment horizontal="right" vertical="center"/>
    </xf>
    <xf numFmtId="41" fontId="8" fillId="0" borderId="20" xfId="14" applyNumberFormat="1" applyFont="1" applyFill="1" applyBorder="1" applyAlignment="1">
      <alignment vertical="center"/>
    </xf>
    <xf numFmtId="41" fontId="8" fillId="0" borderId="21" xfId="14" applyNumberFormat="1" applyFont="1" applyFill="1" applyBorder="1" applyAlignment="1">
      <alignment vertical="center"/>
    </xf>
    <xf numFmtId="41" fontId="8" fillId="0" borderId="21" xfId="14" applyNumberFormat="1" applyFont="1" applyFill="1" applyBorder="1" applyAlignment="1">
      <alignment horizontal="right" vertical="center"/>
    </xf>
    <xf numFmtId="41" fontId="8" fillId="0" borderId="21" xfId="43" applyNumberFormat="1" applyFont="1" applyFill="1" applyBorder="1" applyAlignment="1">
      <alignment horizontal="right" vertical="center"/>
    </xf>
    <xf numFmtId="41" fontId="6" fillId="0" borderId="22" xfId="14" applyNumberFormat="1" applyFont="1" applyFill="1" applyBorder="1" applyAlignment="1">
      <alignment vertical="center"/>
    </xf>
    <xf numFmtId="41" fontId="6" fillId="0" borderId="23" xfId="14" applyNumberFormat="1" applyFont="1" applyFill="1" applyBorder="1" applyAlignment="1">
      <alignment vertical="center"/>
    </xf>
    <xf numFmtId="41" fontId="6" fillId="0" borderId="23" xfId="14" applyNumberFormat="1" applyFont="1" applyFill="1" applyBorder="1" applyAlignment="1">
      <alignment horizontal="right" vertical="center"/>
    </xf>
    <xf numFmtId="41" fontId="10" fillId="2" borderId="25" xfId="0" applyNumberFormat="1" applyFont="1" applyFill="1" applyBorder="1" applyAlignment="1">
      <alignment horizontal="right" vertical="center"/>
    </xf>
    <xf numFmtId="178" fontId="25" fillId="0" borderId="25" xfId="0" applyNumberFormat="1" applyFont="1" applyFill="1" applyBorder="1" applyAlignment="1">
      <alignment horizontal="right" vertical="center" wrapText="1"/>
    </xf>
    <xf numFmtId="41" fontId="10" fillId="4" borderId="25" xfId="0" applyNumberFormat="1" applyFont="1" applyFill="1" applyBorder="1" applyAlignment="1">
      <alignment horizontal="center" vertical="center"/>
    </xf>
    <xf numFmtId="178" fontId="25" fillId="0" borderId="26" xfId="0" applyNumberFormat="1" applyFont="1" applyFill="1" applyBorder="1" applyAlignment="1">
      <alignment horizontal="right" vertical="center" wrapText="1"/>
    </xf>
    <xf numFmtId="41" fontId="10" fillId="4" borderId="21" xfId="0" applyNumberFormat="1" applyFont="1" applyFill="1" applyBorder="1" applyAlignment="1">
      <alignment horizontal="right" vertical="center"/>
    </xf>
    <xf numFmtId="178" fontId="25" fillId="0" borderId="21" xfId="0" applyNumberFormat="1" applyFont="1" applyFill="1" applyBorder="1" applyAlignment="1">
      <alignment horizontal="right" vertical="center" wrapText="1"/>
    </xf>
    <xf numFmtId="41" fontId="10" fillId="4" borderId="21" xfId="0" applyNumberFormat="1" applyFont="1" applyFill="1" applyBorder="1" applyAlignment="1">
      <alignment horizontal="center" vertical="center"/>
    </xf>
    <xf numFmtId="178" fontId="25" fillId="0" borderId="27" xfId="0" applyNumberFormat="1" applyFont="1" applyFill="1" applyBorder="1" applyAlignment="1">
      <alignment horizontal="right" vertical="center" wrapText="1"/>
    </xf>
    <xf numFmtId="41" fontId="10" fillId="4" borderId="23" xfId="0" applyNumberFormat="1" applyFont="1" applyFill="1" applyBorder="1" applyAlignment="1">
      <alignment horizontal="right" vertical="center"/>
    </xf>
    <xf numFmtId="178" fontId="25" fillId="0" borderId="28" xfId="0" applyNumberFormat="1" applyFont="1" applyFill="1" applyBorder="1" applyAlignment="1">
      <alignment horizontal="right" vertical="center" wrapText="1"/>
    </xf>
    <xf numFmtId="41" fontId="10" fillId="4" borderId="23" xfId="0" applyNumberFormat="1" applyFont="1" applyFill="1" applyBorder="1" applyAlignment="1">
      <alignment horizontal="center" vertical="center"/>
    </xf>
    <xf numFmtId="41" fontId="10" fillId="4" borderId="11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14" applyNumberFormat="1" applyFont="1" applyFill="1" applyBorder="1" applyAlignment="1">
      <alignment horizontal="right" vertical="center"/>
    </xf>
    <xf numFmtId="41" fontId="8" fillId="0" borderId="11" xfId="14" applyNumberFormat="1" applyFont="1" applyFill="1" applyBorder="1" applyAlignment="1">
      <alignment vertical="center"/>
    </xf>
    <xf numFmtId="41" fontId="32" fillId="4" borderId="0" xfId="11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41" fontId="10" fillId="6" borderId="8" xfId="0" applyNumberFormat="1" applyFont="1" applyFill="1" applyBorder="1">
      <alignment vertical="center"/>
    </xf>
    <xf numFmtId="0" fontId="8" fillId="2" borderId="14" xfId="0" applyFont="1" applyFill="1" applyBorder="1" applyAlignment="1">
      <alignment horizontal="left" vertical="center"/>
    </xf>
    <xf numFmtId="178" fontId="8" fillId="2" borderId="14" xfId="0" applyNumberFormat="1" applyFont="1" applyFill="1" applyBorder="1" applyAlignment="1">
      <alignment vertical="center"/>
    </xf>
    <xf numFmtId="176" fontId="8" fillId="4" borderId="1" xfId="0" applyNumberFormat="1" applyFont="1" applyFill="1" applyBorder="1" applyAlignment="1">
      <alignment horizontal="center" vertical="center"/>
    </xf>
    <xf numFmtId="41" fontId="18" fillId="4" borderId="25" xfId="0" applyNumberFormat="1" applyFont="1" applyFill="1" applyBorder="1" applyAlignment="1">
      <alignment horizontal="center" vertical="center"/>
    </xf>
    <xf numFmtId="41" fontId="18" fillId="4" borderId="21" xfId="0" applyNumberFormat="1" applyFont="1" applyFill="1" applyBorder="1" applyAlignment="1">
      <alignment horizontal="center" vertical="center"/>
    </xf>
    <xf numFmtId="41" fontId="18" fillId="4" borderId="23" xfId="0" applyNumberFormat="1" applyFont="1" applyFill="1" applyBorder="1" applyAlignment="1">
      <alignment horizontal="center" vertical="center"/>
    </xf>
    <xf numFmtId="41" fontId="10" fillId="2" borderId="25" xfId="11" applyNumberFormat="1" applyFont="1" applyFill="1" applyBorder="1" applyAlignment="1">
      <alignment horizontal="center" vertical="center"/>
    </xf>
    <xf numFmtId="41" fontId="17" fillId="2" borderId="25" xfId="11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vertical="center"/>
    </xf>
    <xf numFmtId="41" fontId="10" fillId="2" borderId="24" xfId="11" applyNumberFormat="1" applyFont="1" applyFill="1" applyBorder="1" applyAlignment="1">
      <alignment horizontal="center" vertical="center"/>
    </xf>
    <xf numFmtId="41" fontId="18" fillId="4" borderId="24" xfId="0" applyNumberFormat="1" applyFont="1" applyFill="1" applyBorder="1" applyAlignment="1">
      <alignment horizontal="center" vertical="center"/>
    </xf>
    <xf numFmtId="41" fontId="18" fillId="4" borderId="26" xfId="0" applyNumberFormat="1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41" fontId="18" fillId="4" borderId="2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41" fontId="10" fillId="0" borderId="18" xfId="18" applyNumberFormat="1" applyFont="1" applyFill="1" applyBorder="1" applyAlignment="1">
      <alignment horizontal="center" vertical="center"/>
    </xf>
    <xf numFmtId="41" fontId="10" fillId="0" borderId="19" xfId="18" applyNumberFormat="1" applyFont="1" applyFill="1" applyBorder="1" applyAlignment="1">
      <alignment horizontal="center" vertical="center"/>
    </xf>
    <xf numFmtId="41" fontId="10" fillId="2" borderId="21" xfId="0" applyNumberFormat="1" applyFont="1" applyFill="1" applyBorder="1" applyAlignment="1">
      <alignment vertical="center"/>
    </xf>
    <xf numFmtId="41" fontId="10" fillId="2" borderId="2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41" fontId="10" fillId="0" borderId="3" xfId="59" applyNumberFormat="1" applyFont="1" applyFill="1" applyBorder="1" applyAlignment="1">
      <alignment horizontal="right" vertical="center"/>
    </xf>
    <xf numFmtId="41" fontId="10" fillId="0" borderId="11" xfId="59" applyNumberFormat="1" applyFont="1" applyFill="1" applyBorder="1" applyAlignment="1">
      <alignment horizontal="right" vertical="center"/>
    </xf>
    <xf numFmtId="0" fontId="21" fillId="2" borderId="14" xfId="0" applyFont="1" applyFill="1" applyBorder="1" applyAlignment="1">
      <alignment horizontal="center" vertical="center"/>
    </xf>
    <xf numFmtId="41" fontId="8" fillId="0" borderId="3" xfId="14" applyNumberFormat="1" applyFont="1" applyFill="1" applyBorder="1" applyAlignment="1">
      <alignment horizontal="right" vertical="center"/>
    </xf>
    <xf numFmtId="41" fontId="10" fillId="0" borderId="3" xfId="14" applyNumberFormat="1" applyFont="1" applyFill="1" applyBorder="1" applyAlignment="1">
      <alignment horizontal="right" vertical="center"/>
    </xf>
    <xf numFmtId="41" fontId="10" fillId="0" borderId="11" xfId="14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left" vertical="center"/>
    </xf>
    <xf numFmtId="41" fontId="10" fillId="6" borderId="20" xfId="0" applyNumberFormat="1" applyFont="1" applyFill="1" applyBorder="1" applyAlignment="1">
      <alignment horizontal="center" vertical="center"/>
    </xf>
    <xf numFmtId="41" fontId="10" fillId="6" borderId="22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41" fontId="10" fillId="0" borderId="11" xfId="61" applyNumberFormat="1" applyFont="1" applyFill="1" applyBorder="1" applyAlignment="1">
      <alignment vertical="center"/>
    </xf>
    <xf numFmtId="41" fontId="10" fillId="0" borderId="3" xfId="61" applyNumberFormat="1" applyFont="1" applyFill="1" applyBorder="1" applyAlignment="1">
      <alignment vertical="center"/>
    </xf>
    <xf numFmtId="41" fontId="10" fillId="0" borderId="3" xfId="62" applyNumberFormat="1" applyFont="1" applyFill="1" applyBorder="1" applyAlignment="1">
      <alignment vertical="center"/>
    </xf>
    <xf numFmtId="41" fontId="10" fillId="0" borderId="11" xfId="62" applyNumberFormat="1" applyFont="1" applyFill="1" applyBorder="1" applyAlignment="1">
      <alignment vertical="center"/>
    </xf>
    <xf numFmtId="178" fontId="25" fillId="0" borderId="31" xfId="0" applyNumberFormat="1" applyFont="1" applyFill="1" applyBorder="1" applyAlignment="1">
      <alignment horizontal="right" vertical="center" wrapText="1"/>
    </xf>
    <xf numFmtId="41" fontId="10" fillId="2" borderId="18" xfId="0" applyNumberFormat="1" applyFont="1" applyFill="1" applyBorder="1" applyAlignment="1">
      <alignment horizontal="center" vertical="center"/>
    </xf>
    <xf numFmtId="41" fontId="10" fillId="2" borderId="19" xfId="0" applyNumberFormat="1" applyFont="1" applyFill="1" applyBorder="1" applyAlignment="1">
      <alignment horizontal="center" vertical="center"/>
    </xf>
    <xf numFmtId="41" fontId="10" fillId="2" borderId="32" xfId="0" applyNumberFormat="1" applyFont="1" applyFill="1" applyBorder="1" applyAlignment="1">
      <alignment horizontal="center" vertical="center"/>
    </xf>
    <xf numFmtId="41" fontId="10" fillId="0" borderId="3" xfId="63" applyNumberFormat="1" applyFont="1" applyFill="1" applyBorder="1" applyAlignment="1">
      <alignment vertical="center"/>
    </xf>
    <xf numFmtId="41" fontId="10" fillId="0" borderId="11" xfId="63" applyNumberFormat="1" applyFont="1" applyFill="1" applyBorder="1" applyAlignment="1">
      <alignment vertical="center"/>
    </xf>
    <xf numFmtId="41" fontId="10" fillId="0" borderId="3" xfId="0" applyNumberFormat="1" applyFont="1" applyBorder="1">
      <alignment vertical="center"/>
    </xf>
    <xf numFmtId="41" fontId="10" fillId="0" borderId="11" xfId="0" applyNumberFormat="1" applyFont="1" applyBorder="1">
      <alignment vertical="center"/>
    </xf>
    <xf numFmtId="41" fontId="10" fillId="0" borderId="3" xfId="74" applyNumberFormat="1" applyFont="1" applyFill="1" applyBorder="1" applyAlignment="1">
      <alignment horizontal="center" vertical="center"/>
    </xf>
    <xf numFmtId="41" fontId="10" fillId="0" borderId="11" xfId="74" applyNumberFormat="1" applyFont="1" applyFill="1" applyBorder="1" applyAlignment="1">
      <alignment horizontal="center" vertical="center"/>
    </xf>
    <xf numFmtId="0" fontId="6" fillId="0" borderId="0" xfId="36" applyFont="1" applyFill="1"/>
    <xf numFmtId="0" fontId="2" fillId="0" borderId="0" xfId="36" applyFont="1" applyFill="1"/>
    <xf numFmtId="0" fontId="8" fillId="0" borderId="0" xfId="36" applyFont="1" applyFill="1"/>
    <xf numFmtId="0" fontId="6" fillId="0" borderId="0" xfId="36" applyFont="1" applyFill="1" applyAlignment="1">
      <alignment horizontal="left" vertical="center"/>
    </xf>
    <xf numFmtId="0" fontId="6" fillId="0" borderId="0" xfId="36" applyFont="1" applyFill="1" applyAlignment="1">
      <alignment vertical="center"/>
    </xf>
    <xf numFmtId="0" fontId="6" fillId="0" borderId="2" xfId="36" applyFont="1" applyFill="1" applyBorder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2" fillId="0" borderId="0" xfId="36" applyFont="1" applyFill="1"/>
    <xf numFmtId="0" fontId="14" fillId="0" borderId="0" xfId="36" applyFill="1"/>
    <xf numFmtId="0" fontId="11" fillId="0" borderId="0" xfId="36" applyFont="1" applyFill="1"/>
    <xf numFmtId="0" fontId="8" fillId="0" borderId="0" xfId="36" applyFont="1" applyFill="1" applyAlignment="1">
      <alignment vertical="center"/>
    </xf>
    <xf numFmtId="0" fontId="8" fillId="0" borderId="0" xfId="36" applyFont="1" applyFill="1" applyAlignment="1">
      <alignment horizontal="left" vertical="center"/>
    </xf>
    <xf numFmtId="0" fontId="8" fillId="0" borderId="2" xfId="36" applyFont="1" applyFill="1" applyBorder="1" applyAlignment="1">
      <alignment horizontal="center" vertical="center"/>
    </xf>
    <xf numFmtId="0" fontId="6" fillId="0" borderId="0" xfId="36" applyFont="1" applyFill="1"/>
    <xf numFmtId="0" fontId="6" fillId="0" borderId="0" xfId="36" applyFont="1" applyFill="1" applyAlignment="1">
      <alignment horizontal="left" vertical="center"/>
    </xf>
    <xf numFmtId="0" fontId="6" fillId="0" borderId="0" xfId="36" applyFont="1" applyFill="1" applyAlignment="1">
      <alignment vertical="center"/>
    </xf>
    <xf numFmtId="0" fontId="6" fillId="0" borderId="2" xfId="36" applyFont="1" applyFill="1" applyBorder="1" applyAlignment="1">
      <alignment horizontal="center" vertical="center"/>
    </xf>
    <xf numFmtId="0" fontId="6" fillId="0" borderId="2" xfId="36" applyFont="1" applyFill="1" applyBorder="1" applyAlignment="1">
      <alignment horizontal="center" vertical="center" wrapText="1"/>
    </xf>
    <xf numFmtId="0" fontId="24" fillId="0" borderId="0" xfId="36" applyFont="1" applyFill="1"/>
    <xf numFmtId="0" fontId="6" fillId="0" borderId="3" xfId="36" applyFont="1" applyFill="1" applyBorder="1" applyAlignment="1">
      <alignment horizontal="center" vertical="center"/>
    </xf>
    <xf numFmtId="0" fontId="24" fillId="0" borderId="0" xfId="36" applyFont="1" applyFill="1" applyAlignment="1">
      <alignment horizontal="left"/>
    </xf>
    <xf numFmtId="0" fontId="6" fillId="0" borderId="10" xfId="36" applyFont="1" applyFill="1" applyBorder="1" applyAlignment="1">
      <alignment horizontal="center" vertical="center" wrapText="1"/>
    </xf>
    <xf numFmtId="0" fontId="6" fillId="0" borderId="10" xfId="36" applyFont="1" applyFill="1" applyBorder="1" applyAlignment="1">
      <alignment vertical="center" wrapText="1"/>
    </xf>
    <xf numFmtId="0" fontId="6" fillId="0" borderId="0" xfId="36" applyFont="1" applyFill="1"/>
    <xf numFmtId="0" fontId="6" fillId="0" borderId="0" xfId="36" applyFont="1" applyFill="1" applyAlignment="1">
      <alignment horizontal="left" vertical="center"/>
    </xf>
    <xf numFmtId="0" fontId="6" fillId="0" borderId="0" xfId="36" applyFont="1" applyFill="1" applyAlignment="1">
      <alignment vertical="center"/>
    </xf>
    <xf numFmtId="0" fontId="6" fillId="0" borderId="2" xfId="36" applyFont="1" applyFill="1" applyBorder="1" applyAlignment="1">
      <alignment horizontal="center" vertical="center"/>
    </xf>
    <xf numFmtId="0" fontId="6" fillId="0" borderId="2" xfId="36" applyFont="1" applyFill="1" applyBorder="1" applyAlignment="1">
      <alignment horizontal="center" vertical="center" wrapText="1"/>
    </xf>
    <xf numFmtId="0" fontId="6" fillId="0" borderId="3" xfId="36" applyFont="1" applyFill="1" applyBorder="1" applyAlignment="1">
      <alignment horizontal="center" vertical="center" wrapText="1"/>
    </xf>
    <xf numFmtId="0" fontId="24" fillId="0" borderId="0" xfId="36" applyFont="1" applyFill="1"/>
    <xf numFmtId="0" fontId="6" fillId="0" borderId="10" xfId="36" applyFont="1" applyFill="1" applyBorder="1" applyAlignment="1">
      <alignment horizontal="center" vertical="center" wrapText="1"/>
    </xf>
    <xf numFmtId="0" fontId="6" fillId="0" borderId="10" xfId="36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51" fillId="0" borderId="0" xfId="0" applyFont="1" applyFill="1" applyAlignment="1"/>
    <xf numFmtId="0" fontId="51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44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1" fontId="8" fillId="0" borderId="47" xfId="0" applyNumberFormat="1" applyFont="1" applyFill="1" applyBorder="1" applyAlignment="1">
      <alignment horizontal="right" vertical="center"/>
    </xf>
    <xf numFmtId="181" fontId="22" fillId="0" borderId="0" xfId="19" applyNumberFormat="1" applyFont="1" applyBorder="1" applyAlignment="1">
      <alignment vertical="center"/>
    </xf>
    <xf numFmtId="181" fontId="22" fillId="0" borderId="0" xfId="20" applyNumberFormat="1" applyFont="1" applyBorder="1" applyAlignment="1">
      <alignment vertical="center"/>
    </xf>
    <xf numFmtId="0" fontId="10" fillId="0" borderId="0" xfId="21" applyFont="1">
      <alignment vertical="center"/>
    </xf>
    <xf numFmtId="41" fontId="23" fillId="0" borderId="0" xfId="0" applyNumberFormat="1" applyFont="1" applyBorder="1">
      <alignment vertical="center"/>
    </xf>
    <xf numFmtId="181" fontId="22" fillId="0" borderId="8" xfId="19" applyNumberFormat="1" applyFont="1" applyBorder="1" applyAlignment="1">
      <alignment vertical="center"/>
    </xf>
    <xf numFmtId="181" fontId="22" fillId="0" borderId="8" xfId="20" applyNumberFormat="1" applyFont="1" applyBorder="1" applyAlignment="1">
      <alignment vertical="center"/>
    </xf>
    <xf numFmtId="41" fontId="8" fillId="0" borderId="3" xfId="108" applyNumberFormat="1" applyFont="1" applyFill="1" applyBorder="1" applyAlignment="1">
      <alignment horizontal="right" vertical="center"/>
    </xf>
    <xf numFmtId="41" fontId="8" fillId="0" borderId="47" xfId="108" applyNumberFormat="1" applyFont="1" applyFill="1" applyBorder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47" xfId="0" applyNumberFormat="1" applyFont="1" applyBorder="1" applyAlignment="1">
      <alignment horizontal="right" vertical="center"/>
    </xf>
    <xf numFmtId="41" fontId="6" fillId="0" borderId="3" xfId="108" applyNumberFormat="1" applyFont="1" applyFill="1" applyBorder="1" applyAlignment="1">
      <alignment vertical="center"/>
    </xf>
    <xf numFmtId="41" fontId="21" fillId="2" borderId="0" xfId="0" applyNumberFormat="1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3" borderId="10" xfId="0" applyFont="1" applyFill="1" applyBorder="1" applyAlignment="1">
      <alignment horizontal="center" vertical="center"/>
    </xf>
    <xf numFmtId="178" fontId="8" fillId="5" borderId="11" xfId="22" applyNumberFormat="1" applyFont="1" applyFill="1" applyBorder="1" applyAlignment="1">
      <alignment horizontal="center" vertical="center"/>
    </xf>
    <xf numFmtId="0" fontId="8" fillId="5" borderId="3" xfId="22" applyFont="1" applyFill="1" applyBorder="1" applyAlignment="1">
      <alignment horizontal="center" vertical="center"/>
    </xf>
    <xf numFmtId="0" fontId="8" fillId="5" borderId="1" xfId="22" applyFont="1" applyFill="1" applyBorder="1" applyAlignment="1">
      <alignment horizontal="center" vertical="center"/>
    </xf>
    <xf numFmtId="0" fontId="8" fillId="3" borderId="4" xfId="24" applyFont="1" applyFill="1" applyBorder="1" applyAlignment="1">
      <alignment horizontal="center" vertical="center" wrapText="1"/>
    </xf>
    <xf numFmtId="0" fontId="8" fillId="3" borderId="6" xfId="24" applyFont="1" applyFill="1" applyBorder="1" applyAlignment="1">
      <alignment horizontal="center" vertical="center" wrapText="1"/>
    </xf>
    <xf numFmtId="0" fontId="8" fillId="3" borderId="10" xfId="24" applyFont="1" applyFill="1" applyBorder="1" applyAlignment="1">
      <alignment horizontal="center" vertical="center" wrapText="1"/>
    </xf>
    <xf numFmtId="0" fontId="8" fillId="3" borderId="3" xfId="24" applyFont="1" applyFill="1" applyBorder="1" applyAlignment="1">
      <alignment horizontal="center" vertical="center"/>
    </xf>
    <xf numFmtId="0" fontId="8" fillId="3" borderId="2" xfId="24" applyFont="1" applyFill="1" applyBorder="1" applyAlignment="1">
      <alignment horizontal="center" vertical="center"/>
    </xf>
    <xf numFmtId="0" fontId="8" fillId="3" borderId="10" xfId="24" applyFont="1" applyFill="1" applyBorder="1" applyAlignment="1">
      <alignment horizontal="center" vertical="center"/>
    </xf>
    <xf numFmtId="0" fontId="8" fillId="3" borderId="10" xfId="34" applyFont="1" applyFill="1" applyBorder="1" applyAlignment="1">
      <alignment horizontal="center" vertical="center"/>
    </xf>
    <xf numFmtId="0" fontId="8" fillId="3" borderId="12" xfId="34" applyFont="1" applyFill="1" applyBorder="1" applyAlignment="1">
      <alignment horizontal="center" vertical="center"/>
    </xf>
    <xf numFmtId="0" fontId="8" fillId="0" borderId="0" xfId="38" applyFont="1" applyFill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1" fontId="8" fillId="0" borderId="24" xfId="0" applyNumberFormat="1" applyFont="1" applyBorder="1">
      <alignment vertical="center"/>
    </xf>
    <xf numFmtId="41" fontId="8" fillId="0" borderId="25" xfId="0" applyNumberFormat="1" applyFont="1" applyBorder="1">
      <alignment vertical="center"/>
    </xf>
    <xf numFmtId="41" fontId="8" fillId="6" borderId="25" xfId="0" applyNumberFormat="1" applyFont="1" applyFill="1" applyBorder="1">
      <alignment vertical="center"/>
    </xf>
    <xf numFmtId="41" fontId="8" fillId="0" borderId="26" xfId="0" applyNumberFormat="1" applyFont="1" applyBorder="1">
      <alignment vertical="center"/>
    </xf>
    <xf numFmtId="41" fontId="8" fillId="0" borderId="21" xfId="0" applyNumberFormat="1" applyFont="1" applyBorder="1">
      <alignment vertical="center"/>
    </xf>
    <xf numFmtId="41" fontId="8" fillId="6" borderId="21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8" fillId="4" borderId="21" xfId="0" applyNumberFormat="1" applyFont="1" applyFill="1" applyBorder="1" applyAlignment="1">
      <alignment horizontal="center" vertical="center"/>
    </xf>
    <xf numFmtId="41" fontId="8" fillId="2" borderId="21" xfId="0" applyNumberFormat="1" applyFont="1" applyFill="1" applyBorder="1" applyAlignment="1">
      <alignment horizontal="center" vertical="center"/>
    </xf>
    <xf numFmtId="41" fontId="8" fillId="6" borderId="26" xfId="0" applyNumberFormat="1" applyFont="1" applyFill="1" applyBorder="1">
      <alignment vertical="center"/>
    </xf>
    <xf numFmtId="41" fontId="8" fillId="6" borderId="21" xfId="0" applyNumberFormat="1" applyFont="1" applyFill="1" applyBorder="1">
      <alignment vertical="center"/>
    </xf>
    <xf numFmtId="41" fontId="8" fillId="0" borderId="30" xfId="0" applyNumberFormat="1" applyFont="1" applyBorder="1">
      <alignment vertical="center"/>
    </xf>
    <xf numFmtId="41" fontId="8" fillId="0" borderId="23" xfId="0" applyNumberFormat="1" applyFont="1" applyBorder="1">
      <alignment vertical="center"/>
    </xf>
    <xf numFmtId="41" fontId="8" fillId="6" borderId="23" xfId="0" applyNumberFormat="1" applyFont="1" applyFill="1" applyBorder="1" applyAlignment="1">
      <alignment horizontal="center" vertical="center"/>
    </xf>
    <xf numFmtId="41" fontId="8" fillId="2" borderId="23" xfId="0" applyNumberFormat="1" applyFont="1" applyFill="1" applyBorder="1" applyAlignment="1">
      <alignment horizontal="center" vertical="center"/>
    </xf>
    <xf numFmtId="41" fontId="8" fillId="4" borderId="23" xfId="0" applyNumberFormat="1" applyFont="1" applyFill="1" applyBorder="1" applyAlignment="1">
      <alignment horizontal="center" vertical="center"/>
    </xf>
    <xf numFmtId="41" fontId="8" fillId="2" borderId="48" xfId="11" applyNumberFormat="1" applyFont="1" applyFill="1" applyBorder="1" applyAlignment="1">
      <alignment horizontal="center" vertical="center"/>
    </xf>
    <xf numFmtId="41" fontId="8" fillId="2" borderId="49" xfId="11" applyNumberFormat="1" applyFont="1" applyFill="1" applyBorder="1" applyAlignment="1">
      <alignment horizontal="center" vertical="center"/>
    </xf>
    <xf numFmtId="41" fontId="8" fillId="2" borderId="50" xfId="11" applyNumberFormat="1" applyFont="1" applyFill="1" applyBorder="1" applyAlignment="1">
      <alignment horizontal="center" vertical="center"/>
    </xf>
    <xf numFmtId="41" fontId="8" fillId="2" borderId="51" xfId="11" applyNumberFormat="1" applyFont="1" applyFill="1" applyBorder="1" applyAlignment="1">
      <alignment horizontal="center" vertical="center"/>
    </xf>
    <xf numFmtId="41" fontId="8" fillId="2" borderId="52" xfId="11" applyNumberFormat="1" applyFont="1" applyFill="1" applyBorder="1" applyAlignment="1">
      <alignment horizontal="center" vertical="center"/>
    </xf>
    <xf numFmtId="41" fontId="8" fillId="2" borderId="53" xfId="11" applyNumberFormat="1" applyFont="1" applyFill="1" applyBorder="1" applyAlignment="1">
      <alignment horizontal="center" vertical="center"/>
    </xf>
    <xf numFmtId="41" fontId="8" fillId="0" borderId="51" xfId="0" applyNumberFormat="1" applyFont="1" applyBorder="1">
      <alignment vertical="center"/>
    </xf>
    <xf numFmtId="41" fontId="8" fillId="0" borderId="52" xfId="0" applyNumberFormat="1" applyFont="1" applyBorder="1">
      <alignment vertical="center"/>
    </xf>
    <xf numFmtId="41" fontId="8" fillId="0" borderId="53" xfId="0" applyNumberFormat="1" applyFont="1" applyBorder="1">
      <alignment vertical="center"/>
    </xf>
    <xf numFmtId="41" fontId="8" fillId="0" borderId="51" xfId="14" applyNumberFormat="1" applyFont="1" applyFill="1" applyBorder="1" applyAlignment="1">
      <alignment horizontal="right" vertical="center"/>
    </xf>
    <xf numFmtId="41" fontId="8" fillId="0" borderId="52" xfId="14" applyNumberFormat="1" applyFont="1" applyFill="1" applyBorder="1" applyAlignment="1">
      <alignment horizontal="right" vertical="center"/>
    </xf>
    <xf numFmtId="41" fontId="8" fillId="0" borderId="52" xfId="14" applyNumberFormat="1" applyFont="1" applyFill="1" applyBorder="1" applyAlignment="1">
      <alignment vertical="center"/>
    </xf>
    <xf numFmtId="41" fontId="8" fillId="0" borderId="52" xfId="60" applyNumberFormat="1" applyFont="1" applyFill="1" applyBorder="1" applyAlignment="1">
      <alignment vertical="center"/>
    </xf>
    <xf numFmtId="41" fontId="8" fillId="0" borderId="53" xfId="60" applyNumberFormat="1" applyFont="1" applyFill="1" applyBorder="1" applyAlignment="1">
      <alignment vertical="center"/>
    </xf>
    <xf numFmtId="41" fontId="10" fillId="0" borderId="54" xfId="14" applyNumberFormat="1" applyFont="1" applyFill="1" applyBorder="1" applyAlignment="1">
      <alignment horizontal="right" vertical="center"/>
    </xf>
    <xf numFmtId="41" fontId="10" fillId="0" borderId="55" xfId="14" applyNumberFormat="1" applyFont="1" applyFill="1" applyBorder="1" applyAlignment="1">
      <alignment horizontal="right" vertical="center"/>
    </xf>
    <xf numFmtId="41" fontId="10" fillId="0" borderId="55" xfId="14" applyNumberFormat="1" applyFont="1" applyFill="1" applyBorder="1" applyAlignment="1">
      <alignment vertical="center"/>
    </xf>
    <xf numFmtId="41" fontId="10" fillId="0" borderId="55" xfId="60" applyNumberFormat="1" applyFont="1" applyFill="1" applyBorder="1" applyAlignment="1">
      <alignment vertical="center"/>
    </xf>
    <xf numFmtId="41" fontId="10" fillId="0" borderId="56" xfId="60" applyNumberFormat="1" applyFont="1" applyFill="1" applyBorder="1" applyAlignment="1">
      <alignment vertical="center"/>
    </xf>
    <xf numFmtId="41" fontId="10" fillId="0" borderId="57" xfId="0" applyNumberFormat="1" applyFont="1" applyBorder="1">
      <alignment vertical="center"/>
    </xf>
    <xf numFmtId="41" fontId="10" fillId="4" borderId="58" xfId="0" applyNumberFormat="1" applyFont="1" applyFill="1" applyBorder="1" applyAlignment="1">
      <alignment horizontal="center" vertical="center"/>
    </xf>
    <xf numFmtId="41" fontId="10" fillId="4" borderId="59" xfId="0" applyNumberFormat="1" applyFont="1" applyFill="1" applyBorder="1" applyAlignment="1">
      <alignment horizontal="center" vertical="center"/>
    </xf>
    <xf numFmtId="41" fontId="10" fillId="2" borderId="59" xfId="0" applyNumberFormat="1" applyFont="1" applyFill="1" applyBorder="1" applyAlignment="1">
      <alignment vertical="center"/>
    </xf>
    <xf numFmtId="41" fontId="10" fillId="2" borderId="48" xfId="0" applyNumberFormat="1" applyFont="1" applyFill="1" applyBorder="1" applyAlignment="1">
      <alignment horizontal="center" vertical="center"/>
    </xf>
    <xf numFmtId="41" fontId="10" fillId="2" borderId="49" xfId="0" applyNumberFormat="1" applyFont="1" applyFill="1" applyBorder="1" applyAlignment="1">
      <alignment horizontal="center" vertical="center"/>
    </xf>
    <xf numFmtId="41" fontId="10" fillId="4" borderId="49" xfId="0" applyNumberFormat="1" applyFont="1" applyFill="1" applyBorder="1" applyAlignment="1">
      <alignment horizontal="center" vertical="center"/>
    </xf>
    <xf numFmtId="41" fontId="10" fillId="2" borderId="50" xfId="0" applyNumberFormat="1" applyFont="1" applyFill="1" applyBorder="1" applyAlignment="1">
      <alignment horizontal="center" vertical="center"/>
    </xf>
    <xf numFmtId="41" fontId="10" fillId="2" borderId="51" xfId="0" applyNumberFormat="1" applyFont="1" applyFill="1" applyBorder="1" applyAlignment="1">
      <alignment horizontal="center" vertical="center"/>
    </xf>
    <xf numFmtId="41" fontId="10" fillId="2" borderId="52" xfId="0" applyNumberFormat="1" applyFont="1" applyFill="1" applyBorder="1" applyAlignment="1">
      <alignment horizontal="center" vertical="center"/>
    </xf>
    <xf numFmtId="41" fontId="10" fillId="4" borderId="52" xfId="0" applyNumberFormat="1" applyFont="1" applyFill="1" applyBorder="1" applyAlignment="1">
      <alignment horizontal="center" vertical="center"/>
    </xf>
    <xf numFmtId="41" fontId="10" fillId="2" borderId="53" xfId="0" applyNumberFormat="1" applyFont="1" applyFill="1" applyBorder="1" applyAlignment="1">
      <alignment horizontal="center" vertical="center"/>
    </xf>
    <xf numFmtId="41" fontId="10" fillId="0" borderId="51" xfId="0" applyNumberFormat="1" applyFont="1" applyBorder="1">
      <alignment vertical="center"/>
    </xf>
    <xf numFmtId="41" fontId="10" fillId="0" borderId="52" xfId="0" applyNumberFormat="1" applyFont="1" applyBorder="1">
      <alignment vertical="center"/>
    </xf>
    <xf numFmtId="41" fontId="10" fillId="0" borderId="53" xfId="0" applyNumberFormat="1" applyFont="1" applyBorder="1">
      <alignment vertical="center"/>
    </xf>
    <xf numFmtId="41" fontId="10" fillId="0" borderId="51" xfId="61" applyNumberFormat="1" applyFont="1" applyFill="1" applyBorder="1" applyAlignment="1">
      <alignment vertical="center"/>
    </xf>
    <xf numFmtId="41" fontId="10" fillId="0" borderId="52" xfId="61" applyNumberFormat="1" applyFont="1" applyFill="1" applyBorder="1" applyAlignment="1">
      <alignment vertical="center"/>
    </xf>
    <xf numFmtId="41" fontId="10" fillId="0" borderId="52" xfId="14" applyNumberFormat="1" applyFont="1" applyFill="1" applyBorder="1" applyAlignment="1">
      <alignment horizontal="right" vertical="center"/>
    </xf>
    <xf numFmtId="41" fontId="10" fillId="0" borderId="52" xfId="14" applyNumberFormat="1" applyFont="1" applyFill="1" applyBorder="1" applyAlignment="1">
      <alignment vertical="center"/>
    </xf>
    <xf numFmtId="41" fontId="10" fillId="0" borderId="52" xfId="61" applyNumberFormat="1" applyFont="1" applyFill="1" applyBorder="1" applyAlignment="1">
      <alignment horizontal="right" vertical="center"/>
    </xf>
    <xf numFmtId="41" fontId="10" fillId="0" borderId="53" xfId="61" applyNumberFormat="1" applyFont="1" applyFill="1" applyBorder="1" applyAlignment="1">
      <alignment vertical="center"/>
    </xf>
    <xf numFmtId="41" fontId="10" fillId="0" borderId="54" xfId="61" applyNumberFormat="1" applyFont="1" applyFill="1" applyBorder="1" applyAlignment="1">
      <alignment vertical="center"/>
    </xf>
    <xf numFmtId="41" fontId="10" fillId="0" borderId="55" xfId="61" applyNumberFormat="1" applyFont="1" applyFill="1" applyBorder="1" applyAlignment="1">
      <alignment vertical="center"/>
    </xf>
    <xf numFmtId="41" fontId="10" fillId="0" borderId="55" xfId="61" applyNumberFormat="1" applyFont="1" applyFill="1" applyBorder="1" applyAlignment="1">
      <alignment horizontal="right" vertical="center"/>
    </xf>
    <xf numFmtId="41" fontId="10" fillId="0" borderId="56" xfId="61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41" fontId="6" fillId="5" borderId="10" xfId="64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0" xfId="48" applyFont="1" applyFill="1" applyBorder="1" applyAlignment="1">
      <alignment horizontal="center" vertical="center"/>
    </xf>
    <xf numFmtId="0" fontId="8" fillId="3" borderId="2" xfId="48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1" fontId="10" fillId="4" borderId="48" xfId="0" applyNumberFormat="1" applyFont="1" applyFill="1" applyBorder="1" applyAlignment="1">
      <alignment horizontal="center" vertical="center"/>
    </xf>
    <xf numFmtId="41" fontId="10" fillId="4" borderId="50" xfId="0" applyNumberFormat="1" applyFont="1" applyFill="1" applyBorder="1" applyAlignment="1">
      <alignment horizontal="center" vertical="center"/>
    </xf>
    <xf numFmtId="41" fontId="10" fillId="4" borderId="51" xfId="0" applyNumberFormat="1" applyFont="1" applyFill="1" applyBorder="1" applyAlignment="1">
      <alignment horizontal="center" vertical="center"/>
    </xf>
    <xf numFmtId="41" fontId="10" fillId="4" borderId="53" xfId="0" applyNumberFormat="1" applyFont="1" applyFill="1" applyBorder="1" applyAlignment="1">
      <alignment horizontal="center" vertical="center"/>
    </xf>
    <xf numFmtId="41" fontId="10" fillId="0" borderId="51" xfId="5" applyNumberFormat="1" applyFont="1" applyFill="1" applyBorder="1" applyAlignment="1">
      <alignment vertical="center"/>
    </xf>
    <xf numFmtId="41" fontId="10" fillId="0" borderId="52" xfId="5" applyNumberFormat="1" applyFont="1" applyFill="1" applyBorder="1" applyAlignment="1">
      <alignment vertical="center"/>
    </xf>
    <xf numFmtId="41" fontId="10" fillId="0" borderId="52" xfId="5" applyNumberFormat="1" applyFont="1" applyFill="1" applyBorder="1" applyAlignment="1">
      <alignment horizontal="right" vertical="center"/>
    </xf>
    <xf numFmtId="41" fontId="10" fillId="0" borderId="53" xfId="5" applyNumberFormat="1" applyFont="1" applyFill="1" applyBorder="1" applyAlignment="1">
      <alignment vertical="center"/>
    </xf>
    <xf numFmtId="41" fontId="10" fillId="0" borderId="54" xfId="5" applyNumberFormat="1" applyFont="1" applyFill="1" applyBorder="1" applyAlignment="1">
      <alignment vertical="center"/>
    </xf>
    <xf numFmtId="41" fontId="10" fillId="0" borderId="55" xfId="5" applyNumberFormat="1" applyFont="1" applyFill="1" applyBorder="1" applyAlignment="1">
      <alignment vertical="center"/>
    </xf>
    <xf numFmtId="41" fontId="10" fillId="0" borderId="55" xfId="5" applyNumberFormat="1" applyFont="1" applyFill="1" applyBorder="1" applyAlignment="1">
      <alignment horizontal="right" vertical="center"/>
    </xf>
    <xf numFmtId="41" fontId="10" fillId="0" borderId="56" xfId="5" applyNumberFormat="1" applyFont="1" applyFill="1" applyBorder="1" applyAlignment="1">
      <alignment vertical="center"/>
    </xf>
    <xf numFmtId="41" fontId="8" fillId="0" borderId="8" xfId="6" applyNumberFormat="1" applyFont="1" applyFill="1" applyBorder="1" applyAlignment="1">
      <alignment horizontal="right" vertical="center"/>
    </xf>
    <xf numFmtId="41" fontId="8" fillId="0" borderId="51" xfId="12" applyNumberFormat="1" applyFont="1" applyFill="1" applyBorder="1" applyAlignment="1">
      <alignment vertical="center"/>
    </xf>
    <xf numFmtId="41" fontId="8" fillId="0" borderId="52" xfId="12" applyNumberFormat="1" applyFont="1" applyFill="1" applyBorder="1" applyAlignment="1">
      <alignment vertical="center"/>
    </xf>
    <xf numFmtId="41" fontId="8" fillId="0" borderId="52" xfId="12" applyNumberFormat="1" applyFont="1" applyFill="1" applyBorder="1" applyAlignment="1">
      <alignment horizontal="right" vertical="center"/>
    </xf>
    <xf numFmtId="41" fontId="8" fillId="0" borderId="53" xfId="13" applyNumberFormat="1" applyFont="1" applyFill="1" applyBorder="1" applyAlignment="1">
      <alignment horizontal="right" vertical="center"/>
    </xf>
    <xf numFmtId="41" fontId="8" fillId="0" borderId="51" xfId="14" applyNumberFormat="1" applyFont="1" applyFill="1" applyBorder="1" applyAlignment="1">
      <alignment vertical="center"/>
    </xf>
    <xf numFmtId="41" fontId="8" fillId="0" borderId="53" xfId="15" applyNumberFormat="1" applyFont="1" applyFill="1" applyBorder="1" applyAlignment="1">
      <alignment horizontal="right" vertical="center"/>
    </xf>
    <xf numFmtId="41" fontId="8" fillId="0" borderId="54" xfId="14" applyNumberFormat="1" applyFont="1" applyFill="1" applyBorder="1" applyAlignment="1">
      <alignment vertical="center"/>
    </xf>
    <xf numFmtId="41" fontId="8" fillId="0" borderId="55" xfId="14" applyNumberFormat="1" applyFont="1" applyFill="1" applyBorder="1" applyAlignment="1">
      <alignment vertical="center"/>
    </xf>
    <xf numFmtId="41" fontId="8" fillId="0" borderId="55" xfId="14" applyNumberFormat="1" applyFont="1" applyFill="1" applyBorder="1" applyAlignment="1">
      <alignment horizontal="right" vertical="center"/>
    </xf>
    <xf numFmtId="41" fontId="8" fillId="0" borderId="56" xfId="15" applyNumberFormat="1" applyFont="1" applyFill="1" applyBorder="1" applyAlignment="1">
      <alignment horizontal="right" vertical="center"/>
    </xf>
    <xf numFmtId="178" fontId="2" fillId="2" borderId="0" xfId="0" applyNumberFormat="1" applyFont="1" applyFill="1" applyAlignment="1">
      <alignment vertical="center"/>
    </xf>
    <xf numFmtId="41" fontId="10" fillId="0" borderId="60" xfId="18" applyNumberFormat="1" applyFont="1" applyFill="1" applyBorder="1" applyAlignment="1">
      <alignment horizontal="center" vertical="center"/>
    </xf>
    <xf numFmtId="41" fontId="10" fillId="0" borderId="49" xfId="18" applyNumberFormat="1" applyFont="1" applyFill="1" applyBorder="1" applyAlignment="1">
      <alignment horizontal="center" vertical="center"/>
    </xf>
    <xf numFmtId="41" fontId="10" fillId="0" borderId="61" xfId="18" applyNumberFormat="1" applyFont="1" applyFill="1" applyBorder="1" applyAlignment="1">
      <alignment horizontal="center" vertical="center"/>
    </xf>
    <xf numFmtId="41" fontId="10" fillId="0" borderId="62" xfId="0" applyNumberFormat="1" applyFont="1" applyBorder="1">
      <alignment vertical="center"/>
    </xf>
    <xf numFmtId="41" fontId="10" fillId="2" borderId="53" xfId="0" applyNumberFormat="1" applyFont="1" applyFill="1" applyBorder="1" applyAlignment="1">
      <alignment vertical="center"/>
    </xf>
    <xf numFmtId="41" fontId="10" fillId="2" borderId="52" xfId="0" applyNumberFormat="1" applyFont="1" applyFill="1" applyBorder="1" applyAlignment="1">
      <alignment vertical="center"/>
    </xf>
    <xf numFmtId="41" fontId="10" fillId="0" borderId="63" xfId="0" applyNumberFormat="1" applyFont="1" applyBorder="1">
      <alignment vertical="center"/>
    </xf>
    <xf numFmtId="41" fontId="10" fillId="0" borderId="55" xfId="0" applyNumberFormat="1" applyFont="1" applyBorder="1">
      <alignment vertical="center"/>
    </xf>
    <xf numFmtId="41" fontId="10" fillId="2" borderId="55" xfId="0" applyNumberFormat="1" applyFont="1" applyFill="1" applyBorder="1" applyAlignment="1">
      <alignment vertical="center"/>
    </xf>
    <xf numFmtId="41" fontId="10" fillId="2" borderId="56" xfId="0" applyNumberFormat="1" applyFont="1" applyFill="1" applyBorder="1" applyAlignment="1">
      <alignment vertical="center"/>
    </xf>
    <xf numFmtId="41" fontId="10" fillId="0" borderId="51" xfId="23" applyNumberFormat="1" applyFont="1" applyFill="1" applyBorder="1" applyAlignment="1">
      <alignment vertical="center"/>
    </xf>
    <xf numFmtId="41" fontId="10" fillId="0" borderId="52" xfId="23" applyNumberFormat="1" applyFont="1" applyFill="1" applyBorder="1" applyAlignment="1">
      <alignment vertical="center"/>
    </xf>
    <xf numFmtId="41" fontId="10" fillId="0" borderId="52" xfId="23" applyNumberFormat="1" applyFont="1" applyFill="1" applyBorder="1" applyAlignment="1">
      <alignment horizontal="right" vertical="center"/>
    </xf>
    <xf numFmtId="41" fontId="10" fillId="0" borderId="53" xfId="23" applyNumberFormat="1" applyFont="1" applyFill="1" applyBorder="1" applyAlignment="1">
      <alignment horizontal="right" vertical="center"/>
    </xf>
    <xf numFmtId="41" fontId="10" fillId="0" borderId="54" xfId="23" applyNumberFormat="1" applyFont="1" applyFill="1" applyBorder="1" applyAlignment="1">
      <alignment vertical="center"/>
    </xf>
    <xf numFmtId="41" fontId="10" fillId="0" borderId="55" xfId="23" applyNumberFormat="1" applyFont="1" applyFill="1" applyBorder="1" applyAlignment="1">
      <alignment vertical="center"/>
    </xf>
    <xf numFmtId="41" fontId="10" fillId="0" borderId="55" xfId="23" applyNumberFormat="1" applyFont="1" applyFill="1" applyBorder="1" applyAlignment="1">
      <alignment horizontal="right" vertical="center"/>
    </xf>
    <xf numFmtId="41" fontId="10" fillId="0" borderId="56" xfId="23" applyNumberFormat="1" applyFont="1" applyFill="1" applyBorder="1" applyAlignment="1">
      <alignment horizontal="right" vertical="center"/>
    </xf>
    <xf numFmtId="41" fontId="10" fillId="2" borderId="48" xfId="11" applyNumberFormat="1" applyFont="1" applyFill="1" applyBorder="1" applyAlignment="1">
      <alignment horizontal="center" vertical="center"/>
    </xf>
    <xf numFmtId="41" fontId="10" fillId="0" borderId="49" xfId="24" applyNumberFormat="1" applyFont="1" applyFill="1" applyBorder="1" applyAlignment="1">
      <alignment horizontal="center" vertical="center"/>
    </xf>
    <xf numFmtId="41" fontId="10" fillId="2" borderId="49" xfId="11" applyNumberFormat="1" applyFont="1" applyFill="1" applyBorder="1" applyAlignment="1">
      <alignment horizontal="center" vertical="center"/>
    </xf>
    <xf numFmtId="41" fontId="10" fillId="0" borderId="49" xfId="12" applyNumberFormat="1" applyFont="1" applyFill="1" applyBorder="1" applyAlignment="1">
      <alignment horizontal="center" vertical="center"/>
    </xf>
    <xf numFmtId="41" fontId="10" fillId="0" borderId="50" xfId="24" applyNumberFormat="1" applyFont="1" applyFill="1" applyBorder="1" applyAlignment="1">
      <alignment vertical="center"/>
    </xf>
    <xf numFmtId="41" fontId="10" fillId="2" borderId="51" xfId="11" applyNumberFormat="1" applyFont="1" applyFill="1" applyBorder="1" applyAlignment="1">
      <alignment horizontal="center" vertical="center"/>
    </xf>
    <xf numFmtId="41" fontId="10" fillId="0" borderId="52" xfId="24" applyNumberFormat="1" applyFont="1" applyFill="1" applyBorder="1" applyAlignment="1">
      <alignment horizontal="center" vertical="center"/>
    </xf>
    <xf numFmtId="41" fontId="10" fillId="2" borderId="52" xfId="11" applyNumberFormat="1" applyFont="1" applyFill="1" applyBorder="1" applyAlignment="1">
      <alignment horizontal="center" vertical="center"/>
    </xf>
    <xf numFmtId="41" fontId="10" fillId="0" borderId="52" xfId="12" applyNumberFormat="1" applyFont="1" applyFill="1" applyBorder="1" applyAlignment="1">
      <alignment horizontal="center" vertical="center"/>
    </xf>
    <xf numFmtId="41" fontId="10" fillId="0" borderId="53" xfId="24" applyNumberFormat="1" applyFont="1" applyFill="1" applyBorder="1" applyAlignment="1">
      <alignment vertical="center"/>
    </xf>
    <xf numFmtId="41" fontId="10" fillId="0" borderId="51" xfId="26" applyNumberFormat="1" applyFont="1" applyFill="1" applyBorder="1" applyAlignment="1">
      <alignment horizontal="center" vertical="center"/>
    </xf>
    <xf numFmtId="41" fontId="10" fillId="0" borderId="52" xfId="26" applyNumberFormat="1" applyFont="1" applyFill="1" applyBorder="1" applyAlignment="1">
      <alignment horizontal="center" vertical="center"/>
    </xf>
    <xf numFmtId="41" fontId="10" fillId="0" borderId="52" xfId="12" applyNumberFormat="1" applyFont="1" applyFill="1" applyBorder="1" applyAlignment="1">
      <alignment vertical="center"/>
    </xf>
    <xf numFmtId="41" fontId="10" fillId="0" borderId="52" xfId="12" applyNumberFormat="1" applyFont="1" applyFill="1" applyBorder="1" applyAlignment="1">
      <alignment horizontal="right" vertical="center"/>
    </xf>
    <xf numFmtId="41" fontId="10" fillId="0" borderId="53" xfId="26" applyNumberFormat="1" applyFont="1" applyFill="1" applyBorder="1" applyAlignment="1">
      <alignment vertical="center"/>
    </xf>
    <xf numFmtId="41" fontId="10" fillId="0" borderId="51" xfId="27" applyNumberFormat="1" applyFont="1" applyFill="1" applyBorder="1" applyAlignment="1">
      <alignment horizontal="center" vertical="center"/>
    </xf>
    <xf numFmtId="41" fontId="10" fillId="0" borderId="52" xfId="27" applyNumberFormat="1" applyFont="1" applyFill="1" applyBorder="1" applyAlignment="1">
      <alignment horizontal="center" vertical="center"/>
    </xf>
    <xf numFmtId="41" fontId="10" fillId="0" borderId="52" xfId="28" applyNumberFormat="1" applyFont="1" applyFill="1" applyBorder="1" applyAlignment="1">
      <alignment horizontal="center" vertical="center"/>
    </xf>
    <xf numFmtId="41" fontId="10" fillId="0" borderId="52" xfId="14" applyNumberFormat="1" applyFont="1" applyFill="1" applyBorder="1" applyAlignment="1">
      <alignment horizontal="center" vertical="center"/>
    </xf>
    <xf numFmtId="41" fontId="10" fillId="0" borderId="53" xfId="28" applyNumberFormat="1" applyFont="1" applyFill="1" applyBorder="1" applyAlignment="1">
      <alignment vertical="center"/>
    </xf>
    <xf numFmtId="41" fontId="10" fillId="0" borderId="54" xfId="27" applyNumberFormat="1" applyFont="1" applyFill="1" applyBorder="1" applyAlignment="1">
      <alignment horizontal="center" vertical="center"/>
    </xf>
    <xf numFmtId="41" fontId="10" fillId="0" borderId="55" xfId="27" applyNumberFormat="1" applyFont="1" applyFill="1" applyBorder="1" applyAlignment="1">
      <alignment horizontal="center" vertical="center"/>
    </xf>
    <xf numFmtId="41" fontId="10" fillId="0" borderId="56" xfId="27" applyNumberFormat="1" applyFont="1" applyFill="1" applyBorder="1" applyAlignment="1">
      <alignment horizontal="center" vertical="center"/>
    </xf>
    <xf numFmtId="41" fontId="18" fillId="2" borderId="48" xfId="0" applyNumberFormat="1" applyFont="1" applyFill="1" applyBorder="1" applyAlignment="1">
      <alignment horizontal="center" vertical="center"/>
    </xf>
    <xf numFmtId="41" fontId="18" fillId="2" borderId="49" xfId="0" applyNumberFormat="1" applyFont="1" applyFill="1" applyBorder="1" applyAlignment="1">
      <alignment horizontal="center" vertical="center"/>
    </xf>
    <xf numFmtId="41" fontId="18" fillId="2" borderId="50" xfId="0" applyNumberFormat="1" applyFont="1" applyFill="1" applyBorder="1" applyAlignment="1">
      <alignment horizontal="center" vertical="center"/>
    </xf>
    <xf numFmtId="41" fontId="18" fillId="4" borderId="51" xfId="0" applyNumberFormat="1" applyFont="1" applyFill="1" applyBorder="1" applyAlignment="1">
      <alignment horizontal="center" vertical="center"/>
    </xf>
    <xf numFmtId="41" fontId="18" fillId="4" borderId="52" xfId="0" applyNumberFormat="1" applyFont="1" applyFill="1" applyBorder="1" applyAlignment="1">
      <alignment horizontal="center" vertical="center"/>
    </xf>
    <xf numFmtId="41" fontId="18" fillId="2" borderId="52" xfId="0" applyNumberFormat="1" applyFont="1" applyFill="1" applyBorder="1" applyAlignment="1">
      <alignment horizontal="center" vertical="center"/>
    </xf>
    <xf numFmtId="41" fontId="18" fillId="4" borderId="53" xfId="0" applyNumberFormat="1" applyFont="1" applyFill="1" applyBorder="1" applyAlignment="1">
      <alignment horizontal="center" vertical="center"/>
    </xf>
    <xf numFmtId="41" fontId="10" fillId="0" borderId="51" xfId="29" applyNumberFormat="1" applyFont="1" applyFill="1" applyBorder="1" applyAlignment="1">
      <alignment vertical="center"/>
    </xf>
    <xf numFmtId="41" fontId="10" fillId="0" borderId="52" xfId="29" applyNumberFormat="1" applyFont="1" applyFill="1" applyBorder="1" applyAlignment="1">
      <alignment vertical="center"/>
    </xf>
    <xf numFmtId="41" fontId="10" fillId="0" borderId="52" xfId="30" applyNumberFormat="1" applyFont="1" applyBorder="1">
      <alignment vertical="center"/>
    </xf>
    <xf numFmtId="41" fontId="10" fillId="0" borderId="53" xfId="29" applyNumberFormat="1" applyFont="1" applyFill="1" applyBorder="1" applyAlignment="1">
      <alignment vertical="center"/>
    </xf>
    <xf numFmtId="41" fontId="10" fillId="0" borderId="54" xfId="29" applyNumberFormat="1" applyFont="1" applyFill="1" applyBorder="1" applyAlignment="1">
      <alignment vertical="center"/>
    </xf>
    <xf numFmtId="41" fontId="10" fillId="0" borderId="55" xfId="29" applyNumberFormat="1" applyFont="1" applyFill="1" applyBorder="1" applyAlignment="1">
      <alignment vertical="center"/>
    </xf>
    <xf numFmtId="41" fontId="10" fillId="0" borderId="55" xfId="30" applyNumberFormat="1" applyFont="1" applyFill="1" applyBorder="1">
      <alignment vertical="center"/>
    </xf>
    <xf numFmtId="41" fontId="10" fillId="0" borderId="56" xfId="29" applyNumberFormat="1" applyFont="1" applyFill="1" applyBorder="1" applyAlignment="1">
      <alignment vertical="center"/>
    </xf>
    <xf numFmtId="41" fontId="10" fillId="4" borderId="44" xfId="0" applyNumberFormat="1" applyFont="1" applyFill="1" applyBorder="1" applyAlignment="1">
      <alignment horizontal="center" vertical="center"/>
    </xf>
    <xf numFmtId="41" fontId="10" fillId="4" borderId="45" xfId="0" applyNumberFormat="1" applyFont="1" applyFill="1" applyBorder="1" applyAlignment="1">
      <alignment horizontal="center" vertical="center"/>
    </xf>
    <xf numFmtId="41" fontId="10" fillId="2" borderId="45" xfId="0" applyNumberFormat="1" applyFont="1" applyFill="1" applyBorder="1" applyAlignment="1">
      <alignment horizontal="center" vertical="center"/>
    </xf>
    <xf numFmtId="41" fontId="10" fillId="4" borderId="48" xfId="34" applyNumberFormat="1" applyFont="1" applyFill="1" applyBorder="1" applyAlignment="1">
      <alignment horizontal="center" vertical="center"/>
    </xf>
    <xf numFmtId="41" fontId="10" fillId="4" borderId="49" xfId="34" applyNumberFormat="1" applyFont="1" applyFill="1" applyBorder="1" applyAlignment="1">
      <alignment horizontal="center" vertical="center"/>
    </xf>
    <xf numFmtId="41" fontId="10" fillId="4" borderId="49" xfId="35" applyNumberFormat="1" applyFont="1" applyFill="1" applyBorder="1" applyAlignment="1">
      <alignment horizontal="center" vertical="center"/>
    </xf>
    <xf numFmtId="41" fontId="10" fillId="4" borderId="50" xfId="34" applyNumberFormat="1" applyFont="1" applyFill="1" applyBorder="1" applyAlignment="1">
      <alignment horizontal="center" vertical="center"/>
    </xf>
    <xf numFmtId="41" fontId="10" fillId="4" borderId="51" xfId="34" applyNumberFormat="1" applyFont="1" applyFill="1" applyBorder="1" applyAlignment="1">
      <alignment horizontal="center" vertical="center"/>
    </xf>
    <xf numFmtId="41" fontId="10" fillId="4" borderId="52" xfId="34" applyNumberFormat="1" applyFont="1" applyFill="1" applyBorder="1" applyAlignment="1">
      <alignment horizontal="center" vertical="center"/>
    </xf>
    <xf numFmtId="41" fontId="10" fillId="4" borderId="52" xfId="35" applyNumberFormat="1" applyFont="1" applyFill="1" applyBorder="1" applyAlignment="1">
      <alignment horizontal="center" vertical="center"/>
    </xf>
    <xf numFmtId="41" fontId="10" fillId="4" borderId="53" xfId="34" applyNumberFormat="1" applyFont="1" applyFill="1" applyBorder="1" applyAlignment="1">
      <alignment horizontal="center" vertical="center"/>
    </xf>
    <xf numFmtId="41" fontId="10" fillId="0" borderId="51" xfId="36" applyNumberFormat="1" applyFont="1" applyFill="1" applyBorder="1" applyAlignment="1">
      <alignment horizontal="right" vertical="center"/>
    </xf>
    <xf numFmtId="41" fontId="10" fillId="0" borderId="52" xfId="36" applyNumberFormat="1" applyFont="1" applyFill="1" applyBorder="1" applyAlignment="1">
      <alignment horizontal="right" vertical="center"/>
    </xf>
    <xf numFmtId="41" fontId="10" fillId="0" borderId="52" xfId="35" applyNumberFormat="1" applyFont="1" applyFill="1" applyBorder="1" applyAlignment="1">
      <alignment horizontal="right" vertical="center"/>
    </xf>
    <xf numFmtId="41" fontId="10" fillId="0" borderId="52" xfId="36" applyNumberFormat="1" applyFont="1" applyFill="1" applyBorder="1" applyAlignment="1">
      <alignment vertical="center"/>
    </xf>
    <xf numFmtId="41" fontId="10" fillId="0" borderId="53" xfId="36" applyNumberFormat="1" applyFont="1" applyFill="1" applyBorder="1" applyAlignment="1">
      <alignment horizontal="right" vertical="center"/>
    </xf>
    <xf numFmtId="41" fontId="8" fillId="0" borderId="51" xfId="37" applyNumberFormat="1" applyFont="1" applyFill="1" applyBorder="1" applyAlignment="1">
      <alignment horizontal="right" vertical="center"/>
    </xf>
    <xf numFmtId="41" fontId="8" fillId="0" borderId="52" xfId="37" applyNumberFormat="1" applyFont="1" applyFill="1" applyBorder="1" applyAlignment="1">
      <alignment horizontal="right" vertical="center"/>
    </xf>
    <xf numFmtId="41" fontId="8" fillId="0" borderId="52" xfId="35" applyNumberFormat="1" applyFont="1" applyFill="1" applyBorder="1" applyAlignment="1">
      <alignment horizontal="right" vertical="center"/>
    </xf>
    <xf numFmtId="41" fontId="8" fillId="0" borderId="52" xfId="37" applyNumberFormat="1" applyFont="1" applyFill="1" applyBorder="1" applyAlignment="1">
      <alignment vertical="center"/>
    </xf>
    <xf numFmtId="41" fontId="8" fillId="0" borderId="53" xfId="37" applyNumberFormat="1" applyFont="1" applyFill="1" applyBorder="1" applyAlignment="1">
      <alignment horizontal="right" vertical="center"/>
    </xf>
    <xf numFmtId="41" fontId="10" fillId="0" borderId="54" xfId="37" applyNumberFormat="1" applyFont="1" applyFill="1" applyBorder="1" applyAlignment="1">
      <alignment horizontal="right" vertical="center"/>
    </xf>
    <xf numFmtId="41" fontId="10" fillId="0" borderId="55" xfId="37" applyNumberFormat="1" applyFont="1" applyFill="1" applyBorder="1" applyAlignment="1">
      <alignment horizontal="right" vertical="center"/>
    </xf>
    <xf numFmtId="41" fontId="10" fillId="0" borderId="55" xfId="35" applyNumberFormat="1" applyFont="1" applyFill="1" applyBorder="1" applyAlignment="1">
      <alignment horizontal="right" vertical="center"/>
    </xf>
    <xf numFmtId="41" fontId="10" fillId="0" borderId="55" xfId="37" applyNumberFormat="1" applyFont="1" applyFill="1" applyBorder="1" applyAlignment="1">
      <alignment vertical="center"/>
    </xf>
    <xf numFmtId="41" fontId="10" fillId="0" borderId="56" xfId="37" applyNumberFormat="1" applyFont="1" applyFill="1" applyBorder="1" applyAlignment="1">
      <alignment horizontal="right" vertical="center"/>
    </xf>
    <xf numFmtId="41" fontId="10" fillId="2" borderId="50" xfId="11" applyNumberFormat="1" applyFont="1" applyFill="1" applyBorder="1" applyAlignment="1">
      <alignment horizontal="center" vertical="center"/>
    </xf>
    <xf numFmtId="41" fontId="10" fillId="2" borderId="53" xfId="11" applyNumberFormat="1" applyFont="1" applyFill="1" applyBorder="1" applyAlignment="1">
      <alignment horizontal="center" vertical="center"/>
    </xf>
    <xf numFmtId="41" fontId="10" fillId="0" borderId="51" xfId="12" applyNumberFormat="1" applyFont="1" applyFill="1" applyBorder="1" applyAlignment="1">
      <alignment horizontal="right" vertical="center"/>
    </xf>
    <xf numFmtId="41" fontId="10" fillId="0" borderId="53" xfId="12" applyNumberFormat="1" applyFont="1" applyFill="1" applyBorder="1" applyAlignment="1">
      <alignment horizontal="right" vertical="center"/>
    </xf>
    <xf numFmtId="41" fontId="8" fillId="0" borderId="53" xfId="14" applyNumberFormat="1" applyFont="1" applyFill="1" applyBorder="1" applyAlignment="1">
      <alignment horizontal="right" vertical="center"/>
    </xf>
    <xf numFmtId="41" fontId="8" fillId="0" borderId="54" xfId="14" applyNumberFormat="1" applyFont="1" applyFill="1" applyBorder="1" applyAlignment="1">
      <alignment horizontal="right" vertical="center"/>
    </xf>
    <xf numFmtId="41" fontId="8" fillId="0" borderId="56" xfId="14" applyNumberFormat="1" applyFont="1" applyFill="1" applyBorder="1" applyAlignment="1">
      <alignment horizontal="right" vertical="center"/>
    </xf>
    <xf numFmtId="41" fontId="10" fillId="0" borderId="51" xfId="39" applyNumberFormat="1" applyFont="1" applyBorder="1" applyAlignment="1">
      <alignment horizontal="right" vertical="center"/>
    </xf>
    <xf numFmtId="41" fontId="10" fillId="0" borderId="52" xfId="39" applyNumberFormat="1" applyFont="1" applyBorder="1" applyAlignment="1">
      <alignment horizontal="right" vertical="center"/>
    </xf>
    <xf numFmtId="41" fontId="10" fillId="0" borderId="53" xfId="39" applyNumberFormat="1" applyFont="1" applyBorder="1" applyAlignment="1">
      <alignment horizontal="right" vertical="center"/>
    </xf>
    <xf numFmtId="41" fontId="8" fillId="0" borderId="51" xfId="40" applyNumberFormat="1" applyFont="1" applyBorder="1" applyAlignment="1">
      <alignment horizontal="right" vertical="center"/>
    </xf>
    <xf numFmtId="41" fontId="8" fillId="0" borderId="52" xfId="40" applyNumberFormat="1" applyFont="1" applyBorder="1" applyAlignment="1">
      <alignment horizontal="right" vertical="center"/>
    </xf>
    <xf numFmtId="41" fontId="8" fillId="0" borderId="53" xfId="40" applyNumberFormat="1" applyFont="1" applyBorder="1" applyAlignment="1">
      <alignment horizontal="right" vertical="center"/>
    </xf>
    <xf numFmtId="41" fontId="8" fillId="0" borderId="54" xfId="41" applyNumberFormat="1" applyFont="1" applyBorder="1" applyAlignment="1">
      <alignment horizontal="right" vertical="center"/>
    </xf>
    <xf numFmtId="41" fontId="8" fillId="0" borderId="55" xfId="41" applyNumberFormat="1" applyFont="1" applyBorder="1" applyAlignment="1">
      <alignment horizontal="right" vertical="center"/>
    </xf>
    <xf numFmtId="41" fontId="8" fillId="0" borderId="56" xfId="41" applyNumberFormat="1" applyFont="1" applyBorder="1" applyAlignment="1">
      <alignment horizontal="right" vertical="center"/>
    </xf>
    <xf numFmtId="41" fontId="10" fillId="0" borderId="51" xfId="44" applyNumberFormat="1" applyFont="1" applyFill="1" applyBorder="1" applyAlignment="1">
      <alignment vertical="center"/>
    </xf>
    <xf numFmtId="41" fontId="10" fillId="0" borderId="52" xfId="44" applyNumberFormat="1" applyFont="1" applyFill="1" applyBorder="1" applyAlignment="1">
      <alignment vertical="center"/>
    </xf>
    <xf numFmtId="41" fontId="10" fillId="0" borderId="53" xfId="12" applyNumberFormat="1" applyFont="1" applyFill="1" applyBorder="1" applyAlignment="1">
      <alignment vertical="center"/>
    </xf>
    <xf numFmtId="41" fontId="8" fillId="0" borderId="51" xfId="45" applyNumberFormat="1" applyFont="1" applyFill="1" applyBorder="1" applyAlignment="1">
      <alignment vertical="center"/>
    </xf>
    <xf numFmtId="41" fontId="8" fillId="0" borderId="52" xfId="45" applyNumberFormat="1" applyFont="1" applyFill="1" applyBorder="1" applyAlignment="1">
      <alignment vertical="center"/>
    </xf>
    <xf numFmtId="41" fontId="8" fillId="0" borderId="53" xfId="14" applyNumberFormat="1" applyFont="1" applyFill="1" applyBorder="1" applyAlignment="1">
      <alignment vertical="center"/>
    </xf>
    <xf numFmtId="41" fontId="8" fillId="0" borderId="54" xfId="46" applyNumberFormat="1" applyFont="1" applyFill="1" applyBorder="1" applyAlignment="1">
      <alignment vertical="center"/>
    </xf>
    <xf numFmtId="41" fontId="8" fillId="0" borderId="55" xfId="46" applyNumberFormat="1" applyFont="1" applyFill="1" applyBorder="1" applyAlignment="1">
      <alignment vertical="center"/>
    </xf>
    <xf numFmtId="41" fontId="8" fillId="0" borderId="56" xfId="14" applyNumberFormat="1" applyFont="1" applyFill="1" applyBorder="1" applyAlignment="1">
      <alignment vertical="center"/>
    </xf>
    <xf numFmtId="41" fontId="10" fillId="2" borderId="64" xfId="0" applyNumberFormat="1" applyFont="1" applyFill="1" applyBorder="1" applyAlignment="1">
      <alignment horizontal="center" vertical="center"/>
    </xf>
    <xf numFmtId="41" fontId="10" fillId="0" borderId="65" xfId="49" applyNumberFormat="1" applyFont="1" applyFill="1" applyBorder="1" applyAlignment="1">
      <alignment horizontal="right" vertical="center"/>
    </xf>
    <xf numFmtId="41" fontId="10" fillId="2" borderId="65" xfId="0" applyNumberFormat="1" applyFont="1" applyFill="1" applyBorder="1" applyAlignment="1">
      <alignment horizontal="center" vertical="center"/>
    </xf>
    <xf numFmtId="41" fontId="10" fillId="2" borderId="65" xfId="11" applyNumberFormat="1" applyFont="1" applyFill="1" applyBorder="1" applyAlignment="1">
      <alignment horizontal="center" vertical="center"/>
    </xf>
    <xf numFmtId="41" fontId="10" fillId="2" borderId="66" xfId="0" applyNumberFormat="1" applyFont="1" applyFill="1" applyBorder="1" applyAlignment="1">
      <alignment horizontal="center" vertical="center"/>
    </xf>
    <xf numFmtId="41" fontId="10" fillId="2" borderId="67" xfId="0" applyNumberFormat="1" applyFont="1" applyFill="1" applyBorder="1" applyAlignment="1">
      <alignment horizontal="center" vertical="center"/>
    </xf>
    <xf numFmtId="41" fontId="10" fillId="0" borderId="68" xfId="49" applyNumberFormat="1" applyFont="1" applyFill="1" applyBorder="1" applyAlignment="1">
      <alignment horizontal="right" vertical="center"/>
    </xf>
    <xf numFmtId="41" fontId="10" fillId="2" borderId="68" xfId="0" applyNumberFormat="1" applyFont="1" applyFill="1" applyBorder="1" applyAlignment="1">
      <alignment horizontal="center" vertical="center"/>
    </xf>
    <xf numFmtId="41" fontId="10" fillId="2" borderId="68" xfId="11" applyNumberFormat="1" applyFont="1" applyFill="1" applyBorder="1" applyAlignment="1">
      <alignment horizontal="center" vertical="center"/>
    </xf>
    <xf numFmtId="41" fontId="10" fillId="2" borderId="69" xfId="0" applyNumberFormat="1" applyFont="1" applyFill="1" applyBorder="1" applyAlignment="1">
      <alignment horizontal="center" vertical="center"/>
    </xf>
    <xf numFmtId="41" fontId="10" fillId="0" borderId="67" xfId="50" applyNumberFormat="1" applyFont="1" applyFill="1" applyBorder="1" applyAlignment="1">
      <alignment vertical="center"/>
    </xf>
    <xf numFmtId="41" fontId="10" fillId="0" borderId="68" xfId="50" applyNumberFormat="1" applyFont="1" applyFill="1" applyBorder="1" applyAlignment="1">
      <alignment vertical="center"/>
    </xf>
    <xf numFmtId="41" fontId="10" fillId="0" borderId="68" xfId="51" applyNumberFormat="1" applyFont="1" applyFill="1" applyBorder="1" applyAlignment="1">
      <alignment horizontal="right" vertical="center"/>
    </xf>
    <xf numFmtId="41" fontId="10" fillId="0" borderId="69" xfId="50" applyNumberFormat="1" applyFont="1" applyFill="1" applyBorder="1" applyAlignment="1">
      <alignment vertical="center"/>
    </xf>
    <xf numFmtId="41" fontId="8" fillId="0" borderId="67" xfId="52" applyNumberFormat="1" applyFont="1" applyFill="1" applyBorder="1" applyAlignment="1">
      <alignment vertical="center"/>
    </xf>
    <xf numFmtId="41" fontId="8" fillId="0" borderId="68" xfId="52" applyNumberFormat="1" applyFont="1" applyFill="1" applyBorder="1" applyAlignment="1">
      <alignment vertical="center"/>
    </xf>
    <xf numFmtId="41" fontId="8" fillId="0" borderId="68" xfId="14" applyNumberFormat="1" applyFont="1" applyFill="1" applyBorder="1" applyAlignment="1">
      <alignment horizontal="right" vertical="center"/>
    </xf>
    <xf numFmtId="41" fontId="8" fillId="0" borderId="69" xfId="52" applyNumberFormat="1" applyFont="1" applyFill="1" applyBorder="1" applyAlignment="1">
      <alignment vertical="center"/>
    </xf>
    <xf numFmtId="41" fontId="8" fillId="0" borderId="70" xfId="53" applyNumberFormat="1" applyFont="1" applyFill="1" applyBorder="1" applyAlignment="1">
      <alignment vertical="center"/>
    </xf>
    <xf numFmtId="41" fontId="8" fillId="0" borderId="71" xfId="53" applyNumberFormat="1" applyFont="1" applyFill="1" applyBorder="1" applyAlignment="1">
      <alignment vertical="center"/>
    </xf>
    <xf numFmtId="41" fontId="8" fillId="0" borderId="71" xfId="14" applyNumberFormat="1" applyFont="1" applyFill="1" applyBorder="1" applyAlignment="1">
      <alignment horizontal="right" vertical="center"/>
    </xf>
    <xf numFmtId="41" fontId="8" fillId="0" borderId="72" xfId="53" applyNumberFormat="1" applyFont="1" applyFill="1" applyBorder="1" applyAlignment="1">
      <alignment vertical="center"/>
    </xf>
    <xf numFmtId="41" fontId="10" fillId="0" borderId="67" xfId="54" applyNumberFormat="1" applyFont="1" applyFill="1" applyBorder="1" applyAlignment="1">
      <alignment horizontal="center" vertical="center"/>
    </xf>
    <xf numFmtId="41" fontId="10" fillId="0" borderId="68" xfId="54" applyNumberFormat="1" applyFont="1" applyFill="1" applyBorder="1" applyAlignment="1">
      <alignment horizontal="center" vertical="center"/>
    </xf>
    <xf numFmtId="41" fontId="10" fillId="0" borderId="69" xfId="54" applyNumberFormat="1" applyFont="1" applyFill="1" applyBorder="1" applyAlignment="1">
      <alignment horizontal="center" vertical="center"/>
    </xf>
    <xf numFmtId="41" fontId="8" fillId="0" borderId="67" xfId="55" applyNumberFormat="1" applyFont="1" applyFill="1" applyBorder="1" applyAlignment="1">
      <alignment horizontal="center" vertical="center"/>
    </xf>
    <xf numFmtId="41" fontId="8" fillId="0" borderId="68" xfId="55" applyNumberFormat="1" applyFont="1" applyFill="1" applyBorder="1" applyAlignment="1">
      <alignment horizontal="center" vertical="center"/>
    </xf>
    <xf numFmtId="41" fontId="8" fillId="0" borderId="69" xfId="55" applyNumberFormat="1" applyFont="1" applyFill="1" applyBorder="1" applyAlignment="1">
      <alignment horizontal="center" vertical="center"/>
    </xf>
    <xf numFmtId="41" fontId="8" fillId="0" borderId="70" xfId="56" applyNumberFormat="1" applyFont="1" applyFill="1" applyBorder="1" applyAlignment="1">
      <alignment horizontal="center" vertical="center"/>
    </xf>
    <xf numFmtId="41" fontId="8" fillId="0" borderId="71" xfId="56" applyNumberFormat="1" applyFont="1" applyFill="1" applyBorder="1" applyAlignment="1">
      <alignment horizontal="center" vertical="center"/>
    </xf>
    <xf numFmtId="41" fontId="8" fillId="0" borderId="72" xfId="56" applyNumberFormat="1" applyFont="1" applyFill="1" applyBorder="1" applyAlignment="1">
      <alignment horizontal="center" vertical="center"/>
    </xf>
    <xf numFmtId="41" fontId="10" fillId="2" borderId="52" xfId="11" applyFont="1" applyFill="1" applyBorder="1" applyAlignment="1">
      <alignment horizontal="center" vertical="center"/>
    </xf>
    <xf numFmtId="41" fontId="10" fillId="2" borderId="53" xfId="11" applyFont="1" applyFill="1" applyBorder="1" applyAlignment="1">
      <alignment horizontal="center" vertical="center"/>
    </xf>
    <xf numFmtId="41" fontId="10" fillId="0" borderId="51" xfId="57" applyNumberFormat="1" applyFont="1" applyFill="1" applyBorder="1" applyAlignment="1">
      <alignment vertical="center"/>
    </xf>
    <xf numFmtId="41" fontId="10" fillId="0" borderId="52" xfId="57" applyNumberFormat="1" applyFont="1" applyFill="1" applyBorder="1" applyAlignment="1">
      <alignment vertical="center"/>
    </xf>
    <xf numFmtId="41" fontId="10" fillId="0" borderId="53" xfId="57" applyNumberFormat="1" applyFont="1" applyFill="1" applyBorder="1" applyAlignment="1">
      <alignment vertical="center"/>
    </xf>
    <xf numFmtId="41" fontId="8" fillId="0" borderId="51" xfId="58" applyNumberFormat="1" applyFont="1" applyFill="1" applyBorder="1" applyAlignment="1">
      <alignment vertical="center"/>
    </xf>
    <xf numFmtId="41" fontId="8" fillId="0" borderId="52" xfId="58" applyNumberFormat="1" applyFont="1" applyFill="1" applyBorder="1" applyAlignment="1">
      <alignment vertical="center"/>
    </xf>
    <xf numFmtId="41" fontId="8" fillId="0" borderId="53" xfId="58" applyNumberFormat="1" applyFont="1" applyFill="1" applyBorder="1" applyAlignment="1">
      <alignment vertical="center"/>
    </xf>
    <xf numFmtId="41" fontId="8" fillId="0" borderId="54" xfId="58" applyNumberFormat="1" applyFont="1" applyFill="1" applyBorder="1" applyAlignment="1">
      <alignment vertical="center"/>
    </xf>
    <xf numFmtId="41" fontId="8" fillId="0" borderId="55" xfId="58" applyNumberFormat="1" applyFont="1" applyFill="1" applyBorder="1" applyAlignment="1">
      <alignment vertical="center"/>
    </xf>
    <xf numFmtId="41" fontId="8" fillId="0" borderId="56" xfId="58" applyNumberFormat="1" applyFont="1" applyFill="1" applyBorder="1" applyAlignment="1">
      <alignment vertical="center"/>
    </xf>
    <xf numFmtId="41" fontId="10" fillId="0" borderId="51" xfId="62" applyNumberFormat="1" applyFont="1" applyFill="1" applyBorder="1" applyAlignment="1">
      <alignment vertical="center"/>
    </xf>
    <xf numFmtId="41" fontId="10" fillId="0" borderId="52" xfId="62" applyNumberFormat="1" applyFont="1" applyFill="1" applyBorder="1" applyAlignment="1">
      <alignment vertical="center"/>
    </xf>
    <xf numFmtId="41" fontId="10" fillId="0" borderId="53" xfId="62" applyNumberFormat="1" applyFont="1" applyFill="1" applyBorder="1" applyAlignment="1">
      <alignment vertical="center"/>
    </xf>
    <xf numFmtId="41" fontId="10" fillId="0" borderId="54" xfId="62" applyNumberFormat="1" applyFont="1" applyFill="1" applyBorder="1" applyAlignment="1">
      <alignment vertical="center"/>
    </xf>
    <xf numFmtId="41" fontId="10" fillId="0" borderId="55" xfId="62" applyNumberFormat="1" applyFont="1" applyFill="1" applyBorder="1" applyAlignment="1">
      <alignment vertical="center"/>
    </xf>
    <xf numFmtId="41" fontId="10" fillId="0" borderId="56" xfId="62" applyNumberFormat="1" applyFont="1" applyFill="1" applyBorder="1" applyAlignment="1">
      <alignment vertical="center"/>
    </xf>
    <xf numFmtId="41" fontId="10" fillId="0" borderId="48" xfId="0" applyNumberFormat="1" applyFont="1" applyBorder="1">
      <alignment vertical="center"/>
    </xf>
    <xf numFmtId="41" fontId="10" fillId="0" borderId="49" xfId="0" applyNumberFormat="1" applyFont="1" applyBorder="1">
      <alignment vertical="center"/>
    </xf>
    <xf numFmtId="41" fontId="10" fillId="0" borderId="50" xfId="0" applyNumberFormat="1" applyFont="1" applyBorder="1">
      <alignment vertical="center"/>
    </xf>
    <xf numFmtId="41" fontId="10" fillId="0" borderId="51" xfId="63" applyNumberFormat="1" applyFont="1" applyFill="1" applyBorder="1" applyAlignment="1">
      <alignment vertical="center"/>
    </xf>
    <xf numFmtId="41" fontId="10" fillId="0" borderId="52" xfId="63" applyNumberFormat="1" applyFont="1" applyFill="1" applyBorder="1" applyAlignment="1">
      <alignment vertical="center"/>
    </xf>
    <xf numFmtId="41" fontId="10" fillId="0" borderId="53" xfId="63" applyNumberFormat="1" applyFont="1" applyFill="1" applyBorder="1" applyAlignment="1">
      <alignment vertical="center"/>
    </xf>
    <xf numFmtId="41" fontId="10" fillId="0" borderId="54" xfId="63" applyNumberFormat="1" applyFont="1" applyFill="1" applyBorder="1" applyAlignment="1">
      <alignment vertical="center"/>
    </xf>
    <xf numFmtId="41" fontId="10" fillId="0" borderId="55" xfId="63" applyNumberFormat="1" applyFont="1" applyFill="1" applyBorder="1" applyAlignment="1">
      <alignment vertical="center"/>
    </xf>
    <xf numFmtId="41" fontId="10" fillId="0" borderId="56" xfId="63" applyNumberFormat="1" applyFont="1" applyFill="1" applyBorder="1" applyAlignment="1">
      <alignment vertical="center"/>
    </xf>
    <xf numFmtId="41" fontId="8" fillId="4" borderId="48" xfId="11" applyNumberFormat="1" applyFont="1" applyFill="1" applyBorder="1" applyAlignment="1">
      <alignment horizontal="center" vertical="center"/>
    </xf>
    <xf numFmtId="41" fontId="8" fillId="4" borderId="49" xfId="11" applyNumberFormat="1" applyFont="1" applyFill="1" applyBorder="1" applyAlignment="1">
      <alignment horizontal="center" vertical="center"/>
    </xf>
    <xf numFmtId="41" fontId="8" fillId="0" borderId="49" xfId="0" applyNumberFormat="1" applyFont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41" fontId="8" fillId="4" borderId="51" xfId="11" applyNumberFormat="1" applyFont="1" applyFill="1" applyBorder="1" applyAlignment="1">
      <alignment horizontal="center" vertical="center"/>
    </xf>
    <xf numFmtId="41" fontId="8" fillId="4" borderId="52" xfId="11" applyNumberFormat="1" applyFont="1" applyFill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26" fillId="0" borderId="52" xfId="0" applyFont="1" applyBorder="1">
      <alignment vertical="center"/>
    </xf>
    <xf numFmtId="0" fontId="26" fillId="0" borderId="53" xfId="0" applyFont="1" applyBorder="1">
      <alignment vertical="center"/>
    </xf>
    <xf numFmtId="41" fontId="10" fillId="0" borderId="54" xfId="0" applyNumberFormat="1" applyFont="1" applyBorder="1">
      <alignment vertical="center"/>
    </xf>
    <xf numFmtId="0" fontId="26" fillId="0" borderId="55" xfId="0" applyFont="1" applyBorder="1">
      <alignment vertical="center"/>
    </xf>
    <xf numFmtId="0" fontId="26" fillId="0" borderId="56" xfId="0" applyFont="1" applyBorder="1">
      <alignment vertical="center"/>
    </xf>
    <xf numFmtId="41" fontId="10" fillId="4" borderId="51" xfId="65" applyNumberFormat="1" applyFont="1" applyFill="1" applyBorder="1" applyAlignment="1">
      <alignment horizontal="center" vertical="center"/>
    </xf>
    <xf numFmtId="41" fontId="10" fillId="4" borderId="52" xfId="65" applyNumberFormat="1" applyFont="1" applyFill="1" applyBorder="1" applyAlignment="1">
      <alignment horizontal="center" vertical="center"/>
    </xf>
    <xf numFmtId="41" fontId="10" fillId="4" borderId="53" xfId="65" applyNumberFormat="1" applyFont="1" applyFill="1" applyBorder="1" applyAlignment="1">
      <alignment horizontal="center" vertical="center"/>
    </xf>
    <xf numFmtId="41" fontId="10" fillId="4" borderId="54" xfId="65" applyNumberFormat="1" applyFont="1" applyFill="1" applyBorder="1" applyAlignment="1">
      <alignment horizontal="center" vertical="center"/>
    </xf>
    <xf numFmtId="41" fontId="10" fillId="4" borderId="55" xfId="65" applyNumberFormat="1" applyFont="1" applyFill="1" applyBorder="1" applyAlignment="1">
      <alignment horizontal="center" vertical="center"/>
    </xf>
    <xf numFmtId="41" fontId="10" fillId="4" borderId="56" xfId="65" applyNumberFormat="1" applyFont="1" applyFill="1" applyBorder="1" applyAlignment="1">
      <alignment horizontal="center" vertical="center"/>
    </xf>
    <xf numFmtId="41" fontId="10" fillId="4" borderId="73" xfId="66" applyNumberFormat="1" applyFont="1" applyFill="1" applyBorder="1" applyAlignment="1">
      <alignment horizontal="center" vertical="center"/>
    </xf>
    <xf numFmtId="41" fontId="10" fillId="4" borderId="74" xfId="66" applyNumberFormat="1" applyFont="1" applyFill="1" applyBorder="1" applyAlignment="1">
      <alignment horizontal="center" vertical="center"/>
    </xf>
    <xf numFmtId="41" fontId="10" fillId="4" borderId="75" xfId="66" applyNumberFormat="1" applyFont="1" applyFill="1" applyBorder="1" applyAlignment="1">
      <alignment horizontal="center" vertical="center"/>
    </xf>
    <xf numFmtId="41" fontId="8" fillId="2" borderId="48" xfId="0" applyNumberFormat="1" applyFont="1" applyFill="1" applyBorder="1" applyAlignment="1">
      <alignment horizontal="center" vertical="center"/>
    </xf>
    <xf numFmtId="41" fontId="8" fillId="2" borderId="49" xfId="0" applyNumberFormat="1" applyFont="1" applyFill="1" applyBorder="1" applyAlignment="1">
      <alignment horizontal="center" vertical="center"/>
    </xf>
    <xf numFmtId="41" fontId="8" fillId="2" borderId="50" xfId="0" applyNumberFormat="1" applyFont="1" applyFill="1" applyBorder="1" applyAlignment="1">
      <alignment horizontal="center" vertical="center"/>
    </xf>
    <xf numFmtId="41" fontId="8" fillId="2" borderId="51" xfId="0" applyNumberFormat="1" applyFont="1" applyFill="1" applyBorder="1" applyAlignment="1">
      <alignment horizontal="center" vertical="center"/>
    </xf>
    <xf numFmtId="41" fontId="8" fillId="2" borderId="52" xfId="0" applyNumberFormat="1" applyFont="1" applyFill="1" applyBorder="1" applyAlignment="1">
      <alignment horizontal="center" vertical="center"/>
    </xf>
    <xf numFmtId="41" fontId="8" fillId="2" borderId="53" xfId="0" applyNumberFormat="1" applyFont="1" applyFill="1" applyBorder="1" applyAlignment="1">
      <alignment horizontal="center" vertical="center"/>
    </xf>
    <xf numFmtId="41" fontId="10" fillId="0" borderId="51" xfId="67" applyNumberFormat="1" applyFont="1" applyBorder="1">
      <alignment vertical="center"/>
    </xf>
    <xf numFmtId="41" fontId="10" fillId="0" borderId="52" xfId="67" applyNumberFormat="1" applyFont="1" applyBorder="1">
      <alignment vertical="center"/>
    </xf>
    <xf numFmtId="41" fontId="10" fillId="0" borderId="53" xfId="67" applyNumberFormat="1" applyFont="1" applyBorder="1">
      <alignment vertical="center"/>
    </xf>
    <xf numFmtId="41" fontId="10" fillId="0" borderId="54" xfId="67" applyNumberFormat="1" applyFont="1" applyBorder="1">
      <alignment vertical="center"/>
    </xf>
    <xf numFmtId="41" fontId="10" fillId="0" borderId="55" xfId="67" applyNumberFormat="1" applyFont="1" applyBorder="1">
      <alignment vertical="center"/>
    </xf>
    <xf numFmtId="41" fontId="10" fillId="0" borderId="56" xfId="67" applyNumberFormat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1" fontId="10" fillId="4" borderId="48" xfId="11" applyNumberFormat="1" applyFont="1" applyFill="1" applyBorder="1" applyAlignment="1">
      <alignment horizontal="center" vertical="center"/>
    </xf>
    <xf numFmtId="41" fontId="10" fillId="4" borderId="49" xfId="11" applyNumberFormat="1" applyFont="1" applyFill="1" applyBorder="1" applyAlignment="1">
      <alignment horizontal="center" vertical="center"/>
    </xf>
    <xf numFmtId="41" fontId="10" fillId="4" borderId="50" xfId="11" applyNumberFormat="1" applyFont="1" applyFill="1" applyBorder="1" applyAlignment="1">
      <alignment horizontal="center" vertical="center"/>
    </xf>
    <xf numFmtId="41" fontId="10" fillId="4" borderId="51" xfId="11" applyNumberFormat="1" applyFont="1" applyFill="1" applyBorder="1" applyAlignment="1">
      <alignment horizontal="center" vertical="center"/>
    </xf>
    <xf numFmtId="41" fontId="10" fillId="4" borderId="52" xfId="11" applyNumberFormat="1" applyFont="1" applyFill="1" applyBorder="1" applyAlignment="1">
      <alignment horizontal="center" vertical="center"/>
    </xf>
    <xf numFmtId="41" fontId="10" fillId="4" borderId="53" xfId="11" applyNumberFormat="1" applyFont="1" applyFill="1" applyBorder="1" applyAlignment="1">
      <alignment horizontal="center" vertical="center"/>
    </xf>
    <xf numFmtId="41" fontId="10" fillId="0" borderId="51" xfId="12" applyNumberFormat="1" applyFont="1" applyFill="1" applyBorder="1" applyAlignment="1">
      <alignment vertical="center"/>
    </xf>
    <xf numFmtId="41" fontId="10" fillId="0" borderId="54" xfId="12" applyNumberFormat="1" applyFont="1" applyFill="1" applyBorder="1" applyAlignment="1">
      <alignment vertical="center"/>
    </xf>
    <xf numFmtId="41" fontId="10" fillId="0" borderId="55" xfId="12" applyNumberFormat="1" applyFont="1" applyFill="1" applyBorder="1" applyAlignment="1">
      <alignment vertical="center"/>
    </xf>
    <xf numFmtId="41" fontId="10" fillId="0" borderId="56" xfId="12" applyNumberFormat="1" applyFont="1" applyFill="1" applyBorder="1" applyAlignment="1">
      <alignment vertical="center"/>
    </xf>
    <xf numFmtId="41" fontId="10" fillId="4" borderId="51" xfId="11" applyFont="1" applyFill="1" applyBorder="1" applyAlignment="1">
      <alignment horizontal="center" vertical="center"/>
    </xf>
    <xf numFmtId="41" fontId="10" fillId="4" borderId="52" xfId="11" applyFont="1" applyFill="1" applyBorder="1" applyAlignment="1">
      <alignment horizontal="center" vertical="center"/>
    </xf>
    <xf numFmtId="41" fontId="10" fillId="4" borderId="53" xfId="11" applyFont="1" applyFill="1" applyBorder="1" applyAlignment="1">
      <alignment horizontal="center" vertical="center"/>
    </xf>
    <xf numFmtId="41" fontId="10" fillId="4" borderId="54" xfId="0" applyNumberFormat="1" applyFont="1" applyFill="1" applyBorder="1" applyAlignment="1">
      <alignment horizontal="center" vertical="center"/>
    </xf>
    <xf numFmtId="41" fontId="10" fillId="4" borderId="55" xfId="0" applyNumberFormat="1" applyFont="1" applyFill="1" applyBorder="1" applyAlignment="1">
      <alignment horizontal="center" vertical="center"/>
    </xf>
    <xf numFmtId="41" fontId="10" fillId="4" borderId="56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1" fontId="10" fillId="2" borderId="54" xfId="0" applyNumberFormat="1" applyFont="1" applyFill="1" applyBorder="1" applyAlignment="1">
      <alignment horizontal="center" vertical="center"/>
    </xf>
    <xf numFmtId="41" fontId="10" fillId="2" borderId="55" xfId="0" applyNumberFormat="1" applyFont="1" applyFill="1" applyBorder="1" applyAlignment="1">
      <alignment horizontal="center" vertical="center"/>
    </xf>
    <xf numFmtId="41" fontId="10" fillId="2" borderId="56" xfId="0" applyNumberFormat="1" applyFont="1" applyFill="1" applyBorder="1" applyAlignment="1">
      <alignment horizontal="center" vertical="center"/>
    </xf>
    <xf numFmtId="41" fontId="10" fillId="2" borderId="76" xfId="0" applyNumberFormat="1" applyFont="1" applyFill="1" applyBorder="1" applyAlignment="1">
      <alignment horizontal="center" vertical="center"/>
    </xf>
    <xf numFmtId="41" fontId="10" fillId="6" borderId="62" xfId="72" applyNumberFormat="1" applyFont="1" applyFill="1" applyBorder="1" applyAlignment="1">
      <alignment horizontal="center" vertical="center"/>
    </xf>
    <xf numFmtId="41" fontId="10" fillId="6" borderId="52" xfId="72" applyNumberFormat="1" applyFont="1" applyFill="1" applyBorder="1" applyAlignment="1">
      <alignment horizontal="center" vertical="center"/>
    </xf>
    <xf numFmtId="41" fontId="10" fillId="6" borderId="52" xfId="0" applyNumberFormat="1" applyFont="1" applyFill="1" applyBorder="1" applyAlignment="1">
      <alignment horizontal="center" vertical="center"/>
    </xf>
    <xf numFmtId="41" fontId="10" fillId="6" borderId="53" xfId="72" applyNumberFormat="1" applyFont="1" applyFill="1" applyBorder="1" applyAlignment="1">
      <alignment horizontal="center" vertical="center"/>
    </xf>
    <xf numFmtId="41" fontId="10" fillId="4" borderId="52" xfId="72" applyNumberFormat="1" applyFont="1" applyFill="1" applyBorder="1" applyAlignment="1">
      <alignment horizontal="center" vertical="center"/>
    </xf>
    <xf numFmtId="41" fontId="10" fillId="4" borderId="53" xfId="72" applyNumberFormat="1" applyFont="1" applyFill="1" applyBorder="1" applyAlignment="1">
      <alignment horizontal="center" vertical="center"/>
    </xf>
    <xf numFmtId="41" fontId="10" fillId="6" borderId="54" xfId="72" applyNumberFormat="1" applyFont="1" applyFill="1" applyBorder="1" applyAlignment="1">
      <alignment horizontal="center" vertical="center"/>
    </xf>
    <xf numFmtId="41" fontId="10" fillId="4" borderId="55" xfId="72" applyNumberFormat="1" applyFont="1" applyFill="1" applyBorder="1" applyAlignment="1">
      <alignment horizontal="center" vertical="center"/>
    </xf>
    <xf numFmtId="41" fontId="10" fillId="6" borderId="55" xfId="0" applyNumberFormat="1" applyFont="1" applyFill="1" applyBorder="1" applyAlignment="1">
      <alignment horizontal="center" vertical="center"/>
    </xf>
    <xf numFmtId="41" fontId="10" fillId="6" borderId="55" xfId="72" applyNumberFormat="1" applyFont="1" applyFill="1" applyBorder="1" applyAlignment="1">
      <alignment horizontal="center" vertical="center"/>
    </xf>
    <xf numFmtId="41" fontId="10" fillId="4" borderId="56" xfId="72" applyNumberFormat="1" applyFont="1" applyFill="1" applyBorder="1" applyAlignment="1">
      <alignment horizontal="center" vertical="center"/>
    </xf>
    <xf numFmtId="41" fontId="18" fillId="2" borderId="51" xfId="34" applyNumberFormat="1" applyFont="1" applyFill="1" applyBorder="1" applyAlignment="1">
      <alignment horizontal="center" vertical="center"/>
    </xf>
    <xf numFmtId="41" fontId="18" fillId="2" borderId="52" xfId="34" applyNumberFormat="1" applyFont="1" applyFill="1" applyBorder="1" applyAlignment="1">
      <alignment horizontal="center" vertical="center"/>
    </xf>
    <xf numFmtId="41" fontId="18" fillId="2" borderId="53" xfId="34" applyNumberFormat="1" applyFont="1" applyFill="1" applyBorder="1" applyAlignment="1">
      <alignment horizontal="center" vertical="center"/>
    </xf>
    <xf numFmtId="41" fontId="10" fillId="0" borderId="51" xfId="73" applyNumberFormat="1" applyFont="1" applyFill="1" applyBorder="1" applyAlignment="1">
      <alignment vertical="center"/>
    </xf>
    <xf numFmtId="178" fontId="10" fillId="0" borderId="52" xfId="73" applyNumberFormat="1" applyFont="1" applyFill="1" applyBorder="1" applyAlignment="1">
      <alignment horizontal="right" vertical="center" wrapText="1"/>
    </xf>
    <xf numFmtId="41" fontId="10" fillId="0" borderId="52" xfId="73" applyNumberFormat="1" applyFont="1" applyFill="1" applyBorder="1" applyAlignment="1">
      <alignment vertical="center"/>
    </xf>
    <xf numFmtId="178" fontId="10" fillId="0" borderId="53" xfId="73" applyNumberFormat="1" applyFont="1" applyFill="1" applyBorder="1" applyAlignment="1">
      <alignment horizontal="right" vertical="center" wrapText="1"/>
    </xf>
    <xf numFmtId="41" fontId="10" fillId="0" borderId="54" xfId="73" applyNumberFormat="1" applyFont="1" applyFill="1" applyBorder="1" applyAlignment="1">
      <alignment vertical="center"/>
    </xf>
    <xf numFmtId="178" fontId="10" fillId="0" borderId="55" xfId="73" applyNumberFormat="1" applyFont="1" applyFill="1" applyBorder="1" applyAlignment="1">
      <alignment horizontal="right" vertical="center" wrapText="1"/>
    </xf>
    <xf numFmtId="41" fontId="10" fillId="0" borderId="55" xfId="73" applyNumberFormat="1" applyFont="1" applyFill="1" applyBorder="1" applyAlignment="1">
      <alignment vertical="center"/>
    </xf>
    <xf numFmtId="178" fontId="10" fillId="0" borderId="56" xfId="73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2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center" vertical="center" wrapText="1"/>
    </xf>
    <xf numFmtId="0" fontId="6" fillId="0" borderId="2" xfId="36" applyFont="1" applyFill="1" applyBorder="1" applyAlignment="1">
      <alignment horizontal="center" vertical="center" wrapText="1"/>
    </xf>
    <xf numFmtId="0" fontId="8" fillId="0" borderId="3" xfId="36" applyFont="1" applyFill="1" applyBorder="1" applyAlignment="1">
      <alignment horizontal="center" vertical="center"/>
    </xf>
    <xf numFmtId="0" fontId="8" fillId="0" borderId="2" xfId="36" applyFont="1" applyFill="1" applyBorder="1" applyAlignment="1">
      <alignment horizontal="center" vertical="center"/>
    </xf>
    <xf numFmtId="0" fontId="8" fillId="0" borderId="1" xfId="36" applyFont="1" applyFill="1" applyBorder="1" applyAlignment="1">
      <alignment horizontal="center" vertical="center" wrapText="1"/>
    </xf>
    <xf numFmtId="0" fontId="8" fillId="0" borderId="46" xfId="36" applyFont="1" applyFill="1" applyBorder="1" applyAlignment="1">
      <alignment horizontal="center" vertical="center"/>
    </xf>
    <xf numFmtId="0" fontId="8" fillId="0" borderId="10" xfId="36" applyFont="1" applyFill="1" applyBorder="1" applyAlignment="1">
      <alignment horizontal="center" vertical="center"/>
    </xf>
    <xf numFmtId="0" fontId="6" fillId="0" borderId="46" xfId="36" applyFont="1" applyFill="1" applyBorder="1" applyAlignment="1">
      <alignment horizontal="center" vertical="center" wrapText="1"/>
    </xf>
    <xf numFmtId="0" fontId="6" fillId="0" borderId="44" xfId="36" applyFont="1" applyFill="1" applyBorder="1" applyAlignment="1">
      <alignment horizontal="left" vertical="center"/>
    </xf>
    <xf numFmtId="0" fontId="6" fillId="0" borderId="45" xfId="36" applyFont="1" applyFill="1" applyBorder="1" applyAlignment="1">
      <alignment horizontal="left" vertical="center"/>
    </xf>
    <xf numFmtId="0" fontId="6" fillId="0" borderId="43" xfId="36" applyFont="1" applyFill="1" applyBorder="1" applyAlignment="1">
      <alignment horizontal="left" vertical="center"/>
    </xf>
    <xf numFmtId="0" fontId="6" fillId="0" borderId="44" xfId="36" applyFont="1" applyFill="1" applyBorder="1" applyAlignment="1">
      <alignment horizontal="center" vertical="center" wrapText="1"/>
    </xf>
    <xf numFmtId="0" fontId="6" fillId="0" borderId="45" xfId="36" applyFont="1" applyFill="1" applyBorder="1" applyAlignment="1">
      <alignment horizontal="center" vertical="center" wrapText="1"/>
    </xf>
    <xf numFmtId="0" fontId="6" fillId="0" borderId="43" xfId="36" applyFont="1" applyFill="1" applyBorder="1" applyAlignment="1">
      <alignment horizontal="center" vertical="center" wrapText="1"/>
    </xf>
    <xf numFmtId="0" fontId="2" fillId="0" borderId="0" xfId="36" applyFont="1" applyFill="1" applyAlignment="1">
      <alignment horizontal="left" vertical="center"/>
    </xf>
    <xf numFmtId="0" fontId="6" fillId="0" borderId="4" xfId="36" applyFont="1" applyFill="1" applyBorder="1" applyAlignment="1">
      <alignment horizontal="center" vertical="center" wrapText="1"/>
    </xf>
    <xf numFmtId="0" fontId="6" fillId="0" borderId="6" xfId="36" applyFont="1" applyFill="1" applyBorder="1" applyAlignment="1">
      <alignment horizontal="center" vertical="center" wrapText="1"/>
    </xf>
    <xf numFmtId="0" fontId="6" fillId="0" borderId="7" xfId="36" applyFont="1" applyFill="1" applyBorder="1" applyAlignment="1">
      <alignment horizontal="center" vertical="center" wrapText="1"/>
    </xf>
    <xf numFmtId="0" fontId="6" fillId="0" borderId="47" xfId="36" applyFont="1" applyFill="1" applyBorder="1" applyAlignment="1">
      <alignment horizontal="center" vertical="center"/>
    </xf>
    <xf numFmtId="0" fontId="6" fillId="0" borderId="47" xfId="36" applyFont="1" applyFill="1" applyBorder="1" applyAlignment="1">
      <alignment horizontal="center" vertical="center" wrapText="1"/>
    </xf>
    <xf numFmtId="0" fontId="6" fillId="0" borderId="44" xfId="36" applyFont="1" applyFill="1" applyBorder="1" applyAlignment="1">
      <alignment horizontal="center" vertical="center"/>
    </xf>
    <xf numFmtId="0" fontId="6" fillId="0" borderId="45" xfId="36" applyFont="1" applyFill="1" applyBorder="1" applyAlignment="1">
      <alignment horizontal="center" vertical="center"/>
    </xf>
    <xf numFmtId="0" fontId="6" fillId="0" borderId="43" xfId="36" applyFont="1" applyFill="1" applyBorder="1" applyAlignment="1">
      <alignment horizontal="center" vertical="center"/>
    </xf>
    <xf numFmtId="0" fontId="6" fillId="0" borderId="5" xfId="36" applyFont="1" applyFill="1" applyBorder="1" applyAlignment="1">
      <alignment horizontal="center" vertical="center" wrapText="1"/>
    </xf>
    <xf numFmtId="0" fontId="6" fillId="0" borderId="0" xfId="36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9" xfId="0" applyNumberFormat="1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78" fontId="8" fillId="3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8" fillId="3" borderId="13" xfId="0" applyNumberFormat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3" borderId="12" xfId="0" applyNumberFormat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 wrapText="1"/>
    </xf>
    <xf numFmtId="178" fontId="8" fillId="3" borderId="15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8" fillId="5" borderId="9" xfId="22" applyFont="1" applyFill="1" applyBorder="1" applyAlignment="1">
      <alignment horizontal="center" vertical="center"/>
    </xf>
    <xf numFmtId="0" fontId="8" fillId="5" borderId="10" xfId="22" applyFont="1" applyFill="1" applyBorder="1" applyAlignment="1">
      <alignment horizontal="center" vertical="center"/>
    </xf>
    <xf numFmtId="0" fontId="8" fillId="5" borderId="9" xfId="22" applyFont="1" applyFill="1" applyBorder="1" applyAlignment="1">
      <alignment horizontal="center" vertical="center" wrapText="1"/>
    </xf>
    <xf numFmtId="0" fontId="8" fillId="5" borderId="10" xfId="22" applyFont="1" applyFill="1" applyBorder="1" applyAlignment="1">
      <alignment horizontal="center" vertical="center" wrapText="1"/>
    </xf>
    <xf numFmtId="0" fontId="8" fillId="5" borderId="3" xfId="22" applyFont="1" applyFill="1" applyBorder="1" applyAlignment="1">
      <alignment horizontal="center" vertical="center"/>
    </xf>
    <xf numFmtId="0" fontId="8" fillId="5" borderId="11" xfId="22" applyFont="1" applyFill="1" applyBorder="1" applyAlignment="1">
      <alignment horizontal="center" vertical="center"/>
    </xf>
    <xf numFmtId="0" fontId="8" fillId="5" borderId="1" xfId="22" applyFont="1" applyFill="1" applyBorder="1" applyAlignment="1">
      <alignment horizontal="center" vertical="center"/>
    </xf>
    <xf numFmtId="0" fontId="8" fillId="5" borderId="12" xfId="22" applyFont="1" applyFill="1" applyBorder="1" applyAlignment="1">
      <alignment horizontal="center" vertical="center" wrapText="1"/>
    </xf>
    <xf numFmtId="0" fontId="8" fillId="5" borderId="13" xfId="22" applyFont="1" applyFill="1" applyBorder="1" applyAlignment="1">
      <alignment horizontal="center" vertical="center" wrapText="1"/>
    </xf>
    <xf numFmtId="0" fontId="8" fillId="5" borderId="5" xfId="22" applyFont="1" applyFill="1" applyBorder="1" applyAlignment="1">
      <alignment horizontal="center" vertical="center" wrapText="1"/>
    </xf>
    <xf numFmtId="0" fontId="8" fillId="5" borderId="0" xfId="22" applyFont="1" applyFill="1" applyBorder="1" applyAlignment="1">
      <alignment horizontal="center" vertical="center" wrapText="1"/>
    </xf>
    <xf numFmtId="0" fontId="8" fillId="5" borderId="7" xfId="22" applyFont="1" applyFill="1" applyBorder="1" applyAlignment="1">
      <alignment horizontal="center" vertical="center" wrapText="1"/>
    </xf>
    <xf numFmtId="0" fontId="8" fillId="5" borderId="8" xfId="22" applyFont="1" applyFill="1" applyBorder="1" applyAlignment="1">
      <alignment horizontal="center" vertical="center" wrapText="1"/>
    </xf>
    <xf numFmtId="178" fontId="8" fillId="5" borderId="3" xfId="22" applyNumberFormat="1" applyFont="1" applyFill="1" applyBorder="1" applyAlignment="1">
      <alignment horizontal="center" vertical="center"/>
    </xf>
    <xf numFmtId="178" fontId="8" fillId="5" borderId="11" xfId="22" applyNumberFormat="1" applyFont="1" applyFill="1" applyBorder="1" applyAlignment="1">
      <alignment horizontal="center" vertical="center"/>
    </xf>
    <xf numFmtId="178" fontId="8" fillId="5" borderId="1" xfId="22" applyNumberFormat="1" applyFont="1" applyFill="1" applyBorder="1" applyAlignment="1">
      <alignment horizontal="center" vertical="center"/>
    </xf>
    <xf numFmtId="0" fontId="8" fillId="5" borderId="14" xfId="22" applyFont="1" applyFill="1" applyBorder="1" applyAlignment="1">
      <alignment horizontal="center" vertical="center" wrapText="1"/>
    </xf>
    <xf numFmtId="0" fontId="8" fillId="5" borderId="4" xfId="22" applyFont="1" applyFill="1" applyBorder="1" applyAlignment="1">
      <alignment horizontal="center" vertical="center" wrapText="1"/>
    </xf>
    <xf numFmtId="0" fontId="8" fillId="5" borderId="6" xfId="22" applyFont="1" applyFill="1" applyBorder="1" applyAlignment="1">
      <alignment horizontal="center" vertical="center" wrapText="1"/>
    </xf>
    <xf numFmtId="0" fontId="8" fillId="5" borderId="13" xfId="22" applyFont="1" applyFill="1" applyBorder="1" applyAlignment="1">
      <alignment horizontal="center" vertical="center"/>
    </xf>
    <xf numFmtId="0" fontId="8" fillId="5" borderId="14" xfId="22" applyFont="1" applyFill="1" applyBorder="1" applyAlignment="1">
      <alignment horizontal="center" vertical="center"/>
    </xf>
    <xf numFmtId="0" fontId="8" fillId="5" borderId="8" xfId="22" applyFont="1" applyFill="1" applyBorder="1" applyAlignment="1">
      <alignment horizontal="center" vertical="center"/>
    </xf>
    <xf numFmtId="0" fontId="8" fillId="5" borderId="6" xfId="22" applyFont="1" applyFill="1" applyBorder="1" applyAlignment="1">
      <alignment horizontal="center" vertical="center"/>
    </xf>
    <xf numFmtId="0" fontId="8" fillId="3" borderId="9" xfId="24" applyFont="1" applyFill="1" applyBorder="1" applyAlignment="1">
      <alignment horizontal="center" vertical="center"/>
    </xf>
    <xf numFmtId="0" fontId="8" fillId="3" borderId="2" xfId="24" applyFont="1" applyFill="1" applyBorder="1" applyAlignment="1">
      <alignment horizontal="center" vertical="center"/>
    </xf>
    <xf numFmtId="0" fontId="8" fillId="3" borderId="10" xfId="24" applyFont="1" applyFill="1" applyBorder="1" applyAlignment="1">
      <alignment horizontal="center" vertical="center"/>
    </xf>
    <xf numFmtId="0" fontId="8" fillId="3" borderId="14" xfId="24" applyFont="1" applyFill="1" applyBorder="1" applyAlignment="1">
      <alignment horizontal="center" vertical="center" wrapText="1"/>
    </xf>
    <xf numFmtId="0" fontId="8" fillId="3" borderId="4" xfId="24" applyFont="1" applyFill="1" applyBorder="1" applyAlignment="1">
      <alignment horizontal="center" vertical="center" wrapText="1"/>
    </xf>
    <xf numFmtId="0" fontId="8" fillId="3" borderId="6" xfId="24" applyFont="1" applyFill="1" applyBorder="1" applyAlignment="1">
      <alignment horizontal="center" vertical="center" wrapText="1"/>
    </xf>
    <xf numFmtId="0" fontId="8" fillId="3" borderId="9" xfId="24" applyFont="1" applyFill="1" applyBorder="1" applyAlignment="1">
      <alignment horizontal="center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8" fillId="3" borderId="10" xfId="24" applyFont="1" applyFill="1" applyBorder="1" applyAlignment="1">
      <alignment horizontal="center" vertical="center" wrapText="1"/>
    </xf>
    <xf numFmtId="0" fontId="8" fillId="3" borderId="11" xfId="24" applyFont="1" applyFill="1" applyBorder="1" applyAlignment="1">
      <alignment horizontal="center" vertical="center"/>
    </xf>
    <xf numFmtId="0" fontId="8" fillId="3" borderId="13" xfId="24" applyFont="1" applyFill="1" applyBorder="1" applyAlignment="1">
      <alignment horizontal="center" vertical="center"/>
    </xf>
    <xf numFmtId="0" fontId="8" fillId="3" borderId="12" xfId="24" applyFont="1" applyFill="1" applyBorder="1" applyAlignment="1">
      <alignment horizontal="center" vertical="center" wrapText="1"/>
    </xf>
    <xf numFmtId="182" fontId="8" fillId="3" borderId="3" xfId="25" applyFont="1" applyFill="1" applyBorder="1" applyAlignment="1">
      <alignment horizontal="center" vertical="center"/>
    </xf>
    <xf numFmtId="182" fontId="8" fillId="3" borderId="11" xfId="25" applyFont="1" applyFill="1" applyBorder="1" applyAlignment="1">
      <alignment horizontal="center" vertical="center"/>
    </xf>
    <xf numFmtId="182" fontId="8" fillId="3" borderId="1" xfId="25" applyFont="1" applyFill="1" applyBorder="1" applyAlignment="1">
      <alignment horizontal="center" vertical="center"/>
    </xf>
    <xf numFmtId="0" fontId="8" fillId="3" borderId="3" xfId="24" applyFont="1" applyFill="1" applyBorder="1" applyAlignment="1">
      <alignment horizontal="center" vertical="center"/>
    </xf>
    <xf numFmtId="0" fontId="8" fillId="3" borderId="11" xfId="24" applyFont="1" applyFill="1" applyBorder="1" applyAlignment="1">
      <alignment horizontal="center" vertical="center" wrapText="1"/>
    </xf>
    <xf numFmtId="0" fontId="52" fillId="0" borderId="0" xfId="0" applyFo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9" xfId="34" applyFont="1" applyFill="1" applyBorder="1" applyAlignment="1">
      <alignment horizontal="center" vertical="center"/>
    </xf>
    <xf numFmtId="0" fontId="8" fillId="3" borderId="10" xfId="34" applyFont="1" applyFill="1" applyBorder="1" applyAlignment="1">
      <alignment horizontal="center" vertical="center"/>
    </xf>
    <xf numFmtId="0" fontId="8" fillId="3" borderId="12" xfId="34" applyFont="1" applyFill="1" applyBorder="1" applyAlignment="1">
      <alignment horizontal="center" vertical="center"/>
    </xf>
    <xf numFmtId="0" fontId="8" fillId="3" borderId="7" xfId="34" applyFont="1" applyFill="1" applyBorder="1" applyAlignment="1">
      <alignment horizontal="center" vertical="center"/>
    </xf>
    <xf numFmtId="0" fontId="8" fillId="3" borderId="14" xfId="34" applyFont="1" applyFill="1" applyBorder="1" applyAlignment="1">
      <alignment horizontal="center" vertical="center"/>
    </xf>
    <xf numFmtId="0" fontId="8" fillId="3" borderId="4" xfId="34" applyFont="1" applyFill="1" applyBorder="1" applyAlignment="1">
      <alignment horizontal="center" vertical="center"/>
    </xf>
    <xf numFmtId="0" fontId="14" fillId="0" borderId="4" xfId="34" applyBorder="1" applyAlignment="1">
      <alignment horizontal="center" vertical="center"/>
    </xf>
    <xf numFmtId="0" fontId="8" fillId="3" borderId="3" xfId="34" applyFont="1" applyFill="1" applyBorder="1" applyAlignment="1">
      <alignment horizontal="center" vertical="center"/>
    </xf>
    <xf numFmtId="0" fontId="8" fillId="3" borderId="11" xfId="34" applyFont="1" applyFill="1" applyBorder="1" applyAlignment="1">
      <alignment horizontal="center" vertical="center"/>
    </xf>
    <xf numFmtId="0" fontId="8" fillId="3" borderId="1" xfId="34" applyFont="1" applyFill="1" applyBorder="1" applyAlignment="1">
      <alignment horizontal="center" vertical="center"/>
    </xf>
    <xf numFmtId="0" fontId="8" fillId="3" borderId="2" xfId="34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78" fontId="6" fillId="3" borderId="44" xfId="0" applyNumberFormat="1" applyFont="1" applyFill="1" applyBorder="1" applyAlignment="1">
      <alignment horizontal="center" vertical="center"/>
    </xf>
    <xf numFmtId="178" fontId="6" fillId="3" borderId="47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8" fontId="6" fillId="3" borderId="45" xfId="0" applyNumberFormat="1" applyFont="1" applyFill="1" applyBorder="1" applyAlignment="1">
      <alignment horizontal="center" vertical="center"/>
    </xf>
    <xf numFmtId="178" fontId="6" fillId="3" borderId="4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/>
    </xf>
    <xf numFmtId="0" fontId="8" fillId="3" borderId="9" xfId="48" applyFont="1" applyFill="1" applyBorder="1" applyAlignment="1">
      <alignment horizontal="center" vertical="center"/>
    </xf>
    <xf numFmtId="0" fontId="8" fillId="3" borderId="10" xfId="48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8" fillId="3" borderId="2" xfId="48" applyFont="1" applyFill="1" applyBorder="1" applyAlignment="1">
      <alignment horizontal="center" vertical="center"/>
    </xf>
    <xf numFmtId="0" fontId="8" fillId="3" borderId="3" xfId="48" applyFont="1" applyFill="1" applyBorder="1" applyAlignment="1">
      <alignment horizontal="center" vertical="center"/>
    </xf>
    <xf numFmtId="0" fontId="8" fillId="3" borderId="12" xfId="48" applyFont="1" applyFill="1" applyBorder="1" applyAlignment="1">
      <alignment horizontal="center" vertical="center"/>
    </xf>
    <xf numFmtId="0" fontId="8" fillId="3" borderId="13" xfId="48" applyFont="1" applyFill="1" applyBorder="1" applyAlignment="1">
      <alignment horizontal="center" vertical="center"/>
    </xf>
    <xf numFmtId="0" fontId="8" fillId="3" borderId="14" xfId="48" applyFont="1" applyFill="1" applyBorder="1" applyAlignment="1">
      <alignment horizontal="center" vertical="center"/>
    </xf>
    <xf numFmtId="0" fontId="8" fillId="3" borderId="7" xfId="48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8" fontId="8" fillId="3" borderId="11" xfId="0" applyNumberFormat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41" fontId="8" fillId="5" borderId="2" xfId="64" applyNumberFormat="1" applyFont="1" applyFill="1" applyBorder="1" applyAlignment="1">
      <alignment horizontal="center" vertical="center"/>
    </xf>
    <xf numFmtId="41" fontId="8" fillId="5" borderId="3" xfId="64" applyNumberFormat="1" applyFont="1" applyFill="1" applyBorder="1" applyAlignment="1">
      <alignment horizontal="center" vertical="center"/>
    </xf>
    <xf numFmtId="41" fontId="8" fillId="5" borderId="11" xfId="64" applyNumberFormat="1" applyFont="1" applyFill="1" applyBorder="1" applyAlignment="1">
      <alignment horizontal="center" vertical="center"/>
    </xf>
    <xf numFmtId="41" fontId="6" fillId="5" borderId="9" xfId="64" applyNumberFormat="1" applyFont="1" applyFill="1" applyBorder="1" applyAlignment="1">
      <alignment horizontal="center" vertical="center" wrapText="1"/>
    </xf>
    <xf numFmtId="41" fontId="6" fillId="5" borderId="10" xfId="64" applyNumberFormat="1" applyFont="1" applyFill="1" applyBorder="1" applyAlignment="1">
      <alignment horizontal="center" vertical="center" wrapText="1"/>
    </xf>
    <xf numFmtId="41" fontId="6" fillId="5" borderId="12" xfId="64" applyNumberFormat="1" applyFont="1" applyFill="1" applyBorder="1" applyAlignment="1">
      <alignment horizontal="center" vertical="center" wrapText="1"/>
    </xf>
    <xf numFmtId="41" fontId="6" fillId="5" borderId="7" xfId="64" applyNumberFormat="1" applyFont="1" applyFill="1" applyBorder="1" applyAlignment="1">
      <alignment horizontal="center" vertical="center" wrapText="1"/>
    </xf>
    <xf numFmtId="41" fontId="6" fillId="5" borderId="13" xfId="64" applyNumberFormat="1" applyFont="1" applyFill="1" applyBorder="1" applyAlignment="1">
      <alignment horizontal="center" vertical="center" wrapText="1"/>
    </xf>
    <xf numFmtId="41" fontId="6" fillId="5" borderId="14" xfId="6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1" fontId="8" fillId="5" borderId="14" xfId="64" applyNumberFormat="1" applyFont="1" applyFill="1" applyBorder="1" applyAlignment="1">
      <alignment horizontal="center" vertical="center"/>
    </xf>
    <xf numFmtId="41" fontId="8" fillId="5" borderId="4" xfId="64" applyNumberFormat="1" applyFont="1" applyFill="1" applyBorder="1" applyAlignment="1">
      <alignment horizontal="center" vertical="center"/>
    </xf>
    <xf numFmtId="41" fontId="8" fillId="5" borderId="6" xfId="64" applyNumberFormat="1" applyFont="1" applyFill="1" applyBorder="1" applyAlignment="1">
      <alignment horizontal="center" vertical="center"/>
    </xf>
    <xf numFmtId="41" fontId="8" fillId="5" borderId="1" xfId="64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</cellXfs>
  <cellStyles count="126">
    <cellStyle name="20% - 강조색1 2" xfId="75"/>
    <cellStyle name="20% - 강조색2 2" xfId="76"/>
    <cellStyle name="20% - 강조색3 2" xfId="77"/>
    <cellStyle name="20% - 강조색4 2" xfId="78"/>
    <cellStyle name="20% - 강조색5 2" xfId="79"/>
    <cellStyle name="20% - 강조색6 2" xfId="80"/>
    <cellStyle name="40% - 강조색1 2" xfId="81"/>
    <cellStyle name="40% - 강조색2 2" xfId="82"/>
    <cellStyle name="40% - 강조색3 2" xfId="83"/>
    <cellStyle name="40% - 강조색4 2" xfId="84"/>
    <cellStyle name="40% - 강조색5 2" xfId="85"/>
    <cellStyle name="40% - 강조색6 2" xfId="86"/>
    <cellStyle name="60% - 강조색1 2" xfId="87"/>
    <cellStyle name="60% - 강조색2 2" xfId="88"/>
    <cellStyle name="60% - 강조색3 2" xfId="89"/>
    <cellStyle name="60% - 강조색4 2" xfId="90"/>
    <cellStyle name="60% - 강조색5 2" xfId="91"/>
    <cellStyle name="60% - 강조색6 2" xfId="92"/>
    <cellStyle name="Header1" xfId="93"/>
    <cellStyle name="Header2" xfId="94"/>
    <cellStyle name="Header2 2" xfId="125"/>
    <cellStyle name="강조색1 2" xfId="95"/>
    <cellStyle name="강조색2 2" xfId="96"/>
    <cellStyle name="강조색3 2" xfId="97"/>
    <cellStyle name="강조색4 2" xfId="98"/>
    <cellStyle name="강조색5 2" xfId="99"/>
    <cellStyle name="강조색6 2" xfId="100"/>
    <cellStyle name="경고문 2" xfId="101"/>
    <cellStyle name="계산 2" xfId="102"/>
    <cellStyle name="나쁨 2" xfId="103"/>
    <cellStyle name="메모 2" xfId="104"/>
    <cellStyle name="백분율" xfId="2" builtinId="5"/>
    <cellStyle name="보통 2" xfId="105"/>
    <cellStyle name="설명 텍스트 2" xfId="106"/>
    <cellStyle name="셀 확인 2" xfId="107"/>
    <cellStyle name="쉼표 [0] 2" xfId="108"/>
    <cellStyle name="쉼표 [0] 2 12 2" xfId="33"/>
    <cellStyle name="쉼표 [0] 2 18" xfId="11"/>
    <cellStyle name="쉼표 [0] 2 21" xfId="14"/>
    <cellStyle name="쉼표 [0] 3" xfId="109"/>
    <cellStyle name="쉼표 [0] 3 7" xfId="17"/>
    <cellStyle name="쉼표 [0] 4 4" xfId="12"/>
    <cellStyle name="쉼표 [0] 5" xfId="51"/>
    <cellStyle name="쉼표 [0] 7" xfId="49"/>
    <cellStyle name="쉼표 2" xfId="110"/>
    <cellStyle name="연결된 셀 2" xfId="111"/>
    <cellStyle name="요약 2" xfId="112"/>
    <cellStyle name="입력 2" xfId="113"/>
    <cellStyle name="제목 1 2" xfId="115"/>
    <cellStyle name="제목 2 2" xfId="116"/>
    <cellStyle name="제목 3 2" xfId="117"/>
    <cellStyle name="제목 4 2" xfId="118"/>
    <cellStyle name="제목 5" xfId="114"/>
    <cellStyle name="좋음 2" xfId="119"/>
    <cellStyle name="출력 2" xfId="120"/>
    <cellStyle name="콤마 [0]_95" xfId="121"/>
    <cellStyle name="콤마_95" xfId="122"/>
    <cellStyle name="통화 [0]" xfId="1" builtinId="7"/>
    <cellStyle name="통화 [0] 3 4" xfId="25"/>
    <cellStyle name="표준" xfId="0" builtinId="0"/>
    <cellStyle name="표준 133 4" xfId="36"/>
    <cellStyle name="표준 2" xfId="123"/>
    <cellStyle name="표준 2 2 3 4" xfId="70"/>
    <cellStyle name="표준 2 30" xfId="34"/>
    <cellStyle name="표준 201" xfId="50"/>
    <cellStyle name="표준 202" xfId="48"/>
    <cellStyle name="표준 203" xfId="64"/>
    <cellStyle name="표준 205" xfId="69"/>
    <cellStyle name="표준 327" xfId="4"/>
    <cellStyle name="표준 328" xfId="38"/>
    <cellStyle name="표준 330" xfId="47"/>
    <cellStyle name="표준 339 11" xfId="71"/>
    <cellStyle name="표준 340" xfId="65"/>
    <cellStyle name="표준 340 2" xfId="66"/>
    <cellStyle name="표준 341" xfId="68"/>
    <cellStyle name="표준 342" xfId="67"/>
    <cellStyle name="표준 396" xfId="8"/>
    <cellStyle name="표준 397" xfId="10"/>
    <cellStyle name="표준 398" xfId="15"/>
    <cellStyle name="표준 399" xfId="16"/>
    <cellStyle name="표준 400" xfId="18"/>
    <cellStyle name="표준 401" xfId="27"/>
    <cellStyle name="표준 402" xfId="28"/>
    <cellStyle name="표준 403" xfId="32"/>
    <cellStyle name="표준 404" xfId="37"/>
    <cellStyle name="표준 406" xfId="40"/>
    <cellStyle name="표준 407" xfId="43"/>
    <cellStyle name="표준 408" xfId="45"/>
    <cellStyle name="표준 409" xfId="52"/>
    <cellStyle name="표준 410" xfId="55"/>
    <cellStyle name="표준 411" xfId="58"/>
    <cellStyle name="표준 412" xfId="59"/>
    <cellStyle name="표준 414" xfId="60"/>
    <cellStyle name="표준 415" xfId="61"/>
    <cellStyle name="표준 416" xfId="62"/>
    <cellStyle name="표준 417" xfId="63"/>
    <cellStyle name="표준 423" xfId="73"/>
    <cellStyle name="표준 424" xfId="74"/>
    <cellStyle name="표준 5" xfId="72"/>
    <cellStyle name="표준 5 2" xfId="30"/>
    <cellStyle name="표준 5_12. 보건 및 사회보장(검토용)" xfId="124"/>
    <cellStyle name="표준 562" xfId="46"/>
    <cellStyle name="표준 564" xfId="53"/>
    <cellStyle name="표준 565" xfId="56"/>
    <cellStyle name="표준 567" xfId="19"/>
    <cellStyle name="표준 568" xfId="20"/>
    <cellStyle name="표준 573" xfId="41"/>
    <cellStyle name="표준 664" xfId="21"/>
    <cellStyle name="표준 67 4" xfId="5"/>
    <cellStyle name="표준 68 4" xfId="6"/>
    <cellStyle name="표준 69 4" xfId="9"/>
    <cellStyle name="표준 70 4" xfId="7"/>
    <cellStyle name="표준 71 4" xfId="13"/>
    <cellStyle name="표준 75 4" xfId="23"/>
    <cellStyle name="표준 77 4" xfId="24"/>
    <cellStyle name="표준 78 4" xfId="26"/>
    <cellStyle name="표준 79 4" xfId="29"/>
    <cellStyle name="표준 80 4" xfId="31"/>
    <cellStyle name="표준 83 4" xfId="39"/>
    <cellStyle name="표준 84 4" xfId="42"/>
    <cellStyle name="표준 85 4" xfId="44"/>
    <cellStyle name="표준 87 4" xfId="54"/>
    <cellStyle name="표준 88 4" xfId="57"/>
    <cellStyle name="표준_12. 보건 2" xfId="35"/>
    <cellStyle name="표준_ⅩⅡ 보건사회보장" xfId="22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>
      <pane xSplit="1" topLeftCell="B1" activePane="topRight" state="frozen"/>
      <selection pane="topRight"/>
    </sheetView>
  </sheetViews>
  <sheetFormatPr defaultRowHeight="16.5" x14ac:dyDescent="0.3"/>
  <cols>
    <col min="1" max="1" width="10.625" customWidth="1"/>
    <col min="2" max="2" width="7.625" customWidth="1"/>
    <col min="3" max="3" width="8.625" customWidth="1"/>
    <col min="4" max="4" width="7.625" customWidth="1"/>
    <col min="5" max="5" width="8.625" customWidth="1"/>
    <col min="6" max="6" width="7.625" customWidth="1"/>
    <col min="7" max="7" width="8.625" customWidth="1"/>
    <col min="8" max="8" width="7.625" customWidth="1"/>
    <col min="9" max="9" width="8.625" customWidth="1"/>
    <col min="10" max="10" width="7.625" customWidth="1"/>
    <col min="11" max="11" width="8.625" customWidth="1"/>
    <col min="12" max="12" width="7.625" customWidth="1"/>
    <col min="13" max="13" width="8.625" customWidth="1"/>
    <col min="14" max="27" width="7.625" customWidth="1"/>
  </cols>
  <sheetData>
    <row r="1" spans="1:27" ht="24" customHeight="1" x14ac:dyDescent="0.3">
      <c r="A1" s="2" t="s">
        <v>705</v>
      </c>
    </row>
    <row r="2" spans="1:27" ht="18" customHeight="1" x14ac:dyDescent="0.3"/>
    <row r="3" spans="1:27" ht="18" customHeight="1" x14ac:dyDescent="0.25">
      <c r="A3" s="404"/>
      <c r="B3" s="404"/>
      <c r="C3" s="405" t="s">
        <v>696</v>
      </c>
      <c r="D3" s="406"/>
      <c r="E3" s="404"/>
      <c r="F3" s="405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</row>
    <row r="4" spans="1:27" ht="18" customHeight="1" x14ac:dyDescent="0.1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</row>
    <row r="5" spans="1:27" x14ac:dyDescent="0.3">
      <c r="A5" s="407" t="s">
        <v>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</row>
    <row r="6" spans="1:27" ht="18" customHeight="1" x14ac:dyDescent="0.3">
      <c r="A6" s="847" t="s">
        <v>704</v>
      </c>
      <c r="B6" s="844" t="s">
        <v>3</v>
      </c>
      <c r="C6" s="844"/>
      <c r="D6" s="844" t="s">
        <v>4</v>
      </c>
      <c r="E6" s="844" t="s">
        <v>5</v>
      </c>
      <c r="F6" s="844" t="s">
        <v>6</v>
      </c>
      <c r="G6" s="844" t="s">
        <v>7</v>
      </c>
      <c r="H6" s="844" t="s">
        <v>8</v>
      </c>
      <c r="I6" s="844"/>
      <c r="J6" s="844" t="s">
        <v>9</v>
      </c>
      <c r="K6" s="844" t="s">
        <v>10</v>
      </c>
      <c r="L6" s="845" t="s">
        <v>11</v>
      </c>
      <c r="M6" s="846"/>
      <c r="N6" s="844" t="s">
        <v>12</v>
      </c>
      <c r="O6" s="844"/>
      <c r="P6" s="844" t="s">
        <v>13</v>
      </c>
      <c r="Q6" s="844" t="s">
        <v>14</v>
      </c>
      <c r="R6" s="845" t="s">
        <v>15</v>
      </c>
      <c r="S6" s="846"/>
      <c r="T6" s="844" t="s">
        <v>16</v>
      </c>
      <c r="U6" s="844"/>
      <c r="V6" s="844" t="s">
        <v>17</v>
      </c>
      <c r="W6" s="844"/>
      <c r="X6" s="848" t="s">
        <v>697</v>
      </c>
      <c r="Y6" s="844" t="s">
        <v>18</v>
      </c>
      <c r="Z6" s="848" t="s">
        <v>699</v>
      </c>
      <c r="AA6" s="843" t="s">
        <v>698</v>
      </c>
    </row>
    <row r="7" spans="1:27" ht="18" customHeight="1" x14ac:dyDescent="0.3">
      <c r="A7" s="847"/>
      <c r="B7" s="409" t="s">
        <v>19</v>
      </c>
      <c r="C7" s="409" t="s">
        <v>20</v>
      </c>
      <c r="D7" s="409" t="s">
        <v>19</v>
      </c>
      <c r="E7" s="409" t="s">
        <v>20</v>
      </c>
      <c r="F7" s="409" t="s">
        <v>19</v>
      </c>
      <c r="G7" s="409" t="s">
        <v>20</v>
      </c>
      <c r="H7" s="409" t="s">
        <v>19</v>
      </c>
      <c r="I7" s="409" t="s">
        <v>20</v>
      </c>
      <c r="J7" s="409" t="s">
        <v>19</v>
      </c>
      <c r="K7" s="409" t="s">
        <v>20</v>
      </c>
      <c r="L7" s="409" t="s">
        <v>19</v>
      </c>
      <c r="M7" s="409" t="s">
        <v>20</v>
      </c>
      <c r="N7" s="409" t="s">
        <v>19</v>
      </c>
      <c r="O7" s="409" t="s">
        <v>20</v>
      </c>
      <c r="P7" s="409" t="s">
        <v>19</v>
      </c>
      <c r="Q7" s="409" t="s">
        <v>20</v>
      </c>
      <c r="R7" s="409" t="s">
        <v>19</v>
      </c>
      <c r="S7" s="409" t="s">
        <v>20</v>
      </c>
      <c r="T7" s="409" t="s">
        <v>19</v>
      </c>
      <c r="U7" s="409" t="s">
        <v>20</v>
      </c>
      <c r="V7" s="409" t="s">
        <v>19</v>
      </c>
      <c r="W7" s="409" t="s">
        <v>20</v>
      </c>
      <c r="X7" s="848"/>
      <c r="Y7" s="844"/>
      <c r="Z7" s="848"/>
      <c r="AA7" s="843"/>
    </row>
    <row r="8" spans="1:27" ht="21" customHeight="1" x14ac:dyDescent="0.3">
      <c r="A8" s="6" t="s">
        <v>21</v>
      </c>
      <c r="B8" s="7">
        <v>491</v>
      </c>
      <c r="C8" s="8">
        <v>5966</v>
      </c>
      <c r="D8" s="8">
        <v>2</v>
      </c>
      <c r="E8" s="8">
        <v>651</v>
      </c>
      <c r="F8" s="8">
        <v>16</v>
      </c>
      <c r="G8" s="8">
        <v>2910</v>
      </c>
      <c r="H8" s="8">
        <v>226</v>
      </c>
      <c r="I8" s="8">
        <v>739</v>
      </c>
      <c r="J8" s="8">
        <v>1</v>
      </c>
      <c r="K8" s="8">
        <v>369</v>
      </c>
      <c r="L8" s="8">
        <v>8</v>
      </c>
      <c r="M8" s="8">
        <v>1275</v>
      </c>
      <c r="N8" s="8">
        <v>125</v>
      </c>
      <c r="O8" s="8">
        <v>0</v>
      </c>
      <c r="P8" s="8">
        <v>0</v>
      </c>
      <c r="Q8" s="8">
        <v>0</v>
      </c>
      <c r="R8" s="8">
        <v>110</v>
      </c>
      <c r="S8" s="8">
        <v>0</v>
      </c>
      <c r="T8" s="8">
        <v>1</v>
      </c>
      <c r="U8" s="8">
        <v>22</v>
      </c>
      <c r="V8" s="8">
        <v>2</v>
      </c>
      <c r="W8" s="8">
        <v>0</v>
      </c>
      <c r="X8" s="8">
        <v>0</v>
      </c>
      <c r="Y8" s="8">
        <v>1</v>
      </c>
      <c r="Z8" s="8">
        <v>1</v>
      </c>
      <c r="AA8" s="8">
        <v>0</v>
      </c>
    </row>
    <row r="9" spans="1:27" ht="21" customHeight="1" x14ac:dyDescent="0.3">
      <c r="A9" s="6" t="s">
        <v>22</v>
      </c>
      <c r="B9" s="7">
        <v>503</v>
      </c>
      <c r="C9" s="8">
        <v>5899</v>
      </c>
      <c r="D9" s="8">
        <v>2</v>
      </c>
      <c r="E9" s="8">
        <v>683</v>
      </c>
      <c r="F9" s="8">
        <v>16</v>
      </c>
      <c r="G9" s="8">
        <v>2608</v>
      </c>
      <c r="H9" s="8">
        <v>230</v>
      </c>
      <c r="I9" s="8">
        <v>739</v>
      </c>
      <c r="J9" s="8">
        <v>1</v>
      </c>
      <c r="K9" s="8">
        <v>369</v>
      </c>
      <c r="L9" s="8">
        <v>9</v>
      </c>
      <c r="M9" s="8">
        <v>1478</v>
      </c>
      <c r="N9" s="8">
        <v>128</v>
      </c>
      <c r="O9" s="8">
        <v>0</v>
      </c>
      <c r="P9" s="8">
        <v>0</v>
      </c>
      <c r="Q9" s="8">
        <v>0</v>
      </c>
      <c r="R9" s="8">
        <v>114</v>
      </c>
      <c r="S9" s="8">
        <v>0</v>
      </c>
      <c r="T9" s="8">
        <v>1</v>
      </c>
      <c r="U9" s="8">
        <v>22</v>
      </c>
      <c r="V9" s="8">
        <v>2</v>
      </c>
      <c r="W9" s="8">
        <v>0</v>
      </c>
      <c r="X9" s="8">
        <v>0</v>
      </c>
      <c r="Y9" s="8">
        <v>1</v>
      </c>
      <c r="Z9" s="8">
        <v>1</v>
      </c>
      <c r="AA9" s="8">
        <v>0</v>
      </c>
    </row>
    <row r="10" spans="1:27" ht="21" customHeight="1" x14ac:dyDescent="0.3">
      <c r="A10" s="9" t="s">
        <v>23</v>
      </c>
      <c r="B10" s="7">
        <v>508</v>
      </c>
      <c r="C10" s="8">
        <v>6229</v>
      </c>
      <c r="D10" s="8">
        <v>2</v>
      </c>
      <c r="E10" s="8">
        <v>729</v>
      </c>
      <c r="F10" s="8">
        <v>16</v>
      </c>
      <c r="G10" s="8">
        <v>2573</v>
      </c>
      <c r="H10" s="8">
        <v>227</v>
      </c>
      <c r="I10" s="8">
        <v>766</v>
      </c>
      <c r="J10" s="8">
        <v>1</v>
      </c>
      <c r="K10" s="8">
        <v>363</v>
      </c>
      <c r="L10" s="8">
        <v>10</v>
      </c>
      <c r="M10" s="8">
        <v>1776</v>
      </c>
      <c r="N10" s="8">
        <v>132</v>
      </c>
      <c r="O10" s="8">
        <v>0</v>
      </c>
      <c r="P10" s="8">
        <v>0</v>
      </c>
      <c r="Q10" s="8">
        <v>0</v>
      </c>
      <c r="R10" s="8">
        <v>115</v>
      </c>
      <c r="S10" s="8">
        <v>0</v>
      </c>
      <c r="T10" s="8">
        <v>1</v>
      </c>
      <c r="U10" s="8">
        <v>22</v>
      </c>
      <c r="V10" s="8">
        <v>4</v>
      </c>
      <c r="W10" s="8">
        <v>0</v>
      </c>
      <c r="X10" s="8">
        <v>0</v>
      </c>
      <c r="Y10" s="8">
        <v>1</v>
      </c>
      <c r="Z10" s="8">
        <v>1</v>
      </c>
      <c r="AA10" s="8">
        <v>0</v>
      </c>
    </row>
    <row r="11" spans="1:27" ht="21" customHeight="1" x14ac:dyDescent="0.3">
      <c r="A11" s="9" t="s">
        <v>24</v>
      </c>
      <c r="B11" s="7">
        <v>516</v>
      </c>
      <c r="C11" s="8">
        <v>6176</v>
      </c>
      <c r="D11" s="8">
        <v>2</v>
      </c>
      <c r="E11" s="8">
        <v>741</v>
      </c>
      <c r="F11" s="8">
        <v>17</v>
      </c>
      <c r="G11" s="8">
        <v>2658</v>
      </c>
      <c r="H11" s="8">
        <v>231</v>
      </c>
      <c r="I11" s="8">
        <v>661</v>
      </c>
      <c r="J11" s="8">
        <v>1</v>
      </c>
      <c r="K11" s="8">
        <v>369</v>
      </c>
      <c r="L11" s="8">
        <v>10</v>
      </c>
      <c r="M11" s="8">
        <v>1725</v>
      </c>
      <c r="N11" s="8">
        <v>134</v>
      </c>
      <c r="O11" s="8">
        <v>0</v>
      </c>
      <c r="P11" s="8">
        <v>0</v>
      </c>
      <c r="Q11" s="8">
        <v>0</v>
      </c>
      <c r="R11" s="8">
        <v>116</v>
      </c>
      <c r="S11" s="8">
        <v>0</v>
      </c>
      <c r="T11" s="8">
        <v>1</v>
      </c>
      <c r="U11" s="8">
        <v>22</v>
      </c>
      <c r="V11" s="8">
        <v>4</v>
      </c>
      <c r="W11" s="8">
        <v>0</v>
      </c>
      <c r="X11" s="8">
        <v>0</v>
      </c>
      <c r="Y11" s="8">
        <v>1</v>
      </c>
      <c r="Z11" s="8">
        <v>1</v>
      </c>
      <c r="AA11" s="8">
        <v>0</v>
      </c>
    </row>
    <row r="12" spans="1:27" ht="21" customHeight="1" x14ac:dyDescent="0.3">
      <c r="A12" s="10" t="s">
        <v>25</v>
      </c>
      <c r="B12" s="11">
        <v>529</v>
      </c>
      <c r="C12" s="12">
        <v>6394</v>
      </c>
      <c r="D12" s="12">
        <v>2</v>
      </c>
      <c r="E12" s="12">
        <v>765</v>
      </c>
      <c r="F12" s="12">
        <v>17</v>
      </c>
      <c r="G12" s="12">
        <v>2651</v>
      </c>
      <c r="H12" s="12">
        <v>238</v>
      </c>
      <c r="I12" s="12">
        <v>624</v>
      </c>
      <c r="J12" s="12">
        <v>1</v>
      </c>
      <c r="K12" s="12">
        <v>369</v>
      </c>
      <c r="L12" s="12">
        <v>10</v>
      </c>
      <c r="M12" s="12">
        <v>1963</v>
      </c>
      <c r="N12" s="12">
        <v>139</v>
      </c>
      <c r="O12" s="12">
        <v>0</v>
      </c>
      <c r="P12" s="12">
        <v>0</v>
      </c>
      <c r="Q12" s="12">
        <v>0</v>
      </c>
      <c r="R12" s="12">
        <v>117</v>
      </c>
      <c r="S12" s="12">
        <v>0</v>
      </c>
      <c r="T12" s="12">
        <v>1</v>
      </c>
      <c r="U12" s="12">
        <v>22</v>
      </c>
      <c r="V12" s="12">
        <v>4</v>
      </c>
      <c r="W12" s="12">
        <v>0</v>
      </c>
      <c r="X12" s="12">
        <v>0</v>
      </c>
      <c r="Y12" s="12">
        <v>1</v>
      </c>
      <c r="Z12" s="12">
        <v>1</v>
      </c>
      <c r="AA12" s="12">
        <v>0</v>
      </c>
    </row>
    <row r="13" spans="1:27" ht="21" customHeight="1" x14ac:dyDescent="0.3">
      <c r="A13" s="361" t="s">
        <v>26</v>
      </c>
      <c r="B13" s="30">
        <f>SUM(B15:B37)</f>
        <v>540</v>
      </c>
      <c r="C13" s="30">
        <f t="shared" ref="C13:AA13" si="0">SUM(C15:C37)</f>
        <v>6427</v>
      </c>
      <c r="D13" s="30">
        <f t="shared" si="0"/>
        <v>2</v>
      </c>
      <c r="E13" s="30">
        <f t="shared" si="0"/>
        <v>757</v>
      </c>
      <c r="F13" s="30">
        <f t="shared" si="0"/>
        <v>19</v>
      </c>
      <c r="G13" s="30">
        <f t="shared" si="0"/>
        <v>2800</v>
      </c>
      <c r="H13" s="30">
        <f t="shared" si="0"/>
        <v>244</v>
      </c>
      <c r="I13" s="30">
        <f t="shared" si="0"/>
        <v>610</v>
      </c>
      <c r="J13" s="30">
        <f t="shared" si="0"/>
        <v>1</v>
      </c>
      <c r="K13" s="30">
        <f t="shared" si="0"/>
        <v>350</v>
      </c>
      <c r="L13" s="30">
        <f t="shared" si="0"/>
        <v>9</v>
      </c>
      <c r="M13" s="30">
        <f t="shared" si="0"/>
        <v>1910</v>
      </c>
      <c r="N13" s="30">
        <f t="shared" si="0"/>
        <v>142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120</v>
      </c>
      <c r="S13" s="30">
        <f t="shared" si="0"/>
        <v>0</v>
      </c>
      <c r="T13" s="30">
        <f t="shared" si="0"/>
        <v>0</v>
      </c>
      <c r="U13" s="30">
        <f t="shared" si="0"/>
        <v>0</v>
      </c>
      <c r="V13" s="30">
        <f t="shared" si="0"/>
        <v>3</v>
      </c>
      <c r="W13" s="30">
        <f t="shared" si="0"/>
        <v>0</v>
      </c>
      <c r="X13" s="30">
        <f t="shared" si="0"/>
        <v>0</v>
      </c>
      <c r="Y13" s="30">
        <f t="shared" si="0"/>
        <v>1</v>
      </c>
      <c r="Z13" s="30">
        <f t="shared" si="0"/>
        <v>1</v>
      </c>
      <c r="AA13" s="30">
        <f t="shared" si="0"/>
        <v>0</v>
      </c>
    </row>
    <row r="14" spans="1:27" ht="21" customHeight="1" x14ac:dyDescent="0.3">
      <c r="A14" s="6"/>
      <c r="B14" s="13">
        <f>SUM(B15:B37)</f>
        <v>540</v>
      </c>
      <c r="C14" s="13">
        <f t="shared" ref="C14:AA14" si="1">SUM(C15:C37)</f>
        <v>6427</v>
      </c>
      <c r="D14" s="13">
        <f t="shared" si="1"/>
        <v>2</v>
      </c>
      <c r="E14" s="13">
        <f t="shared" si="1"/>
        <v>757</v>
      </c>
      <c r="F14" s="13">
        <f t="shared" si="1"/>
        <v>19</v>
      </c>
      <c r="G14" s="13">
        <f t="shared" si="1"/>
        <v>2800</v>
      </c>
      <c r="H14" s="13">
        <f t="shared" si="1"/>
        <v>244</v>
      </c>
      <c r="I14" s="13">
        <f t="shared" si="1"/>
        <v>610</v>
      </c>
      <c r="J14" s="13">
        <f t="shared" si="1"/>
        <v>1</v>
      </c>
      <c r="K14" s="13">
        <f t="shared" si="1"/>
        <v>350</v>
      </c>
      <c r="L14" s="13">
        <f t="shared" si="1"/>
        <v>9</v>
      </c>
      <c r="M14" s="13">
        <f t="shared" si="1"/>
        <v>1910</v>
      </c>
      <c r="N14" s="13">
        <f t="shared" si="1"/>
        <v>142</v>
      </c>
      <c r="O14" s="13">
        <f t="shared" si="1"/>
        <v>0</v>
      </c>
      <c r="P14" s="13">
        <f t="shared" si="1"/>
        <v>0</v>
      </c>
      <c r="Q14" s="13">
        <f t="shared" si="1"/>
        <v>0</v>
      </c>
      <c r="R14" s="13">
        <f t="shared" si="1"/>
        <v>120</v>
      </c>
      <c r="S14" s="13">
        <f t="shared" si="1"/>
        <v>0</v>
      </c>
      <c r="T14" s="13">
        <f t="shared" si="1"/>
        <v>0</v>
      </c>
      <c r="U14" s="13">
        <f t="shared" si="1"/>
        <v>0</v>
      </c>
      <c r="V14" s="13">
        <f t="shared" si="1"/>
        <v>3</v>
      </c>
      <c r="W14" s="13">
        <f t="shared" si="1"/>
        <v>0</v>
      </c>
      <c r="X14" s="13">
        <f t="shared" si="1"/>
        <v>0</v>
      </c>
      <c r="Y14" s="13">
        <f t="shared" si="1"/>
        <v>1</v>
      </c>
      <c r="Z14" s="13">
        <f t="shared" si="1"/>
        <v>1</v>
      </c>
      <c r="AA14" s="13">
        <f t="shared" si="1"/>
        <v>0</v>
      </c>
    </row>
    <row r="15" spans="1:27" ht="21" customHeight="1" x14ac:dyDescent="0.3">
      <c r="A15" s="14" t="s">
        <v>27</v>
      </c>
      <c r="B15" s="7">
        <v>6</v>
      </c>
      <c r="C15" s="8">
        <v>29</v>
      </c>
      <c r="D15" s="8">
        <v>0</v>
      </c>
      <c r="E15" s="8">
        <v>0</v>
      </c>
      <c r="F15" s="8">
        <v>0</v>
      </c>
      <c r="G15" s="8">
        <v>0</v>
      </c>
      <c r="H15" s="8">
        <v>4</v>
      </c>
      <c r="I15" s="8">
        <v>29</v>
      </c>
      <c r="J15" s="8">
        <v>0</v>
      </c>
      <c r="K15" s="8">
        <v>0</v>
      </c>
      <c r="L15" s="8">
        <v>0</v>
      </c>
      <c r="M15" s="8">
        <v>0</v>
      </c>
      <c r="N15" s="8">
        <v>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</row>
    <row r="16" spans="1:27" ht="21" customHeight="1" x14ac:dyDescent="0.3">
      <c r="A16" s="14" t="s">
        <v>28</v>
      </c>
      <c r="B16" s="7">
        <v>39</v>
      </c>
      <c r="C16" s="8">
        <v>255</v>
      </c>
      <c r="D16" s="8">
        <v>0</v>
      </c>
      <c r="E16" s="8">
        <v>0</v>
      </c>
      <c r="F16" s="8">
        <v>1</v>
      </c>
      <c r="G16" s="8">
        <v>75</v>
      </c>
      <c r="H16" s="8">
        <v>12</v>
      </c>
      <c r="I16" s="8">
        <v>24</v>
      </c>
      <c r="J16" s="8">
        <v>0</v>
      </c>
      <c r="K16" s="8">
        <v>0</v>
      </c>
      <c r="L16" s="8">
        <v>1</v>
      </c>
      <c r="M16" s="8">
        <v>156</v>
      </c>
      <c r="N16" s="8">
        <v>13</v>
      </c>
      <c r="O16" s="8">
        <v>0</v>
      </c>
      <c r="P16" s="8">
        <v>0</v>
      </c>
      <c r="Q16" s="8">
        <v>0</v>
      </c>
      <c r="R16" s="8">
        <v>12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</row>
    <row r="17" spans="1:27" ht="21" customHeight="1" x14ac:dyDescent="0.3">
      <c r="A17" s="14" t="s">
        <v>29</v>
      </c>
      <c r="B17" s="7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1:27" ht="21" customHeight="1" x14ac:dyDescent="0.3">
      <c r="A18" s="14" t="s">
        <v>30</v>
      </c>
      <c r="B18" s="7">
        <v>30</v>
      </c>
      <c r="C18" s="8">
        <v>79</v>
      </c>
      <c r="D18" s="8">
        <v>0</v>
      </c>
      <c r="E18" s="8">
        <v>0</v>
      </c>
      <c r="F18" s="8">
        <v>1</v>
      </c>
      <c r="G18" s="8">
        <v>44</v>
      </c>
      <c r="H18" s="8">
        <v>16</v>
      </c>
      <c r="I18" s="8">
        <v>35</v>
      </c>
      <c r="J18" s="8">
        <v>0</v>
      </c>
      <c r="K18" s="8">
        <v>0</v>
      </c>
      <c r="L18" s="8">
        <v>0</v>
      </c>
      <c r="M18" s="8">
        <v>0</v>
      </c>
      <c r="N18" s="8">
        <v>6</v>
      </c>
      <c r="O18" s="8">
        <v>0</v>
      </c>
      <c r="P18" s="8">
        <v>0</v>
      </c>
      <c r="Q18" s="8">
        <v>0</v>
      </c>
      <c r="R18" s="8">
        <v>7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</row>
    <row r="19" spans="1:27" ht="21" customHeight="1" x14ac:dyDescent="0.3">
      <c r="A19" s="14" t="s">
        <v>31</v>
      </c>
      <c r="B19" s="7">
        <v>15</v>
      </c>
      <c r="C19" s="8">
        <v>407</v>
      </c>
      <c r="D19" s="8">
        <v>0</v>
      </c>
      <c r="E19" s="8">
        <v>0</v>
      </c>
      <c r="F19" s="8">
        <v>1</v>
      </c>
      <c r="G19" s="8">
        <v>138</v>
      </c>
      <c r="H19" s="8">
        <v>6</v>
      </c>
      <c r="I19" s="8">
        <v>0</v>
      </c>
      <c r="J19" s="8">
        <v>0</v>
      </c>
      <c r="K19" s="8">
        <v>0</v>
      </c>
      <c r="L19" s="8">
        <v>1</v>
      </c>
      <c r="M19" s="8">
        <v>269</v>
      </c>
      <c r="N19" s="8">
        <v>5</v>
      </c>
      <c r="O19" s="8">
        <v>0</v>
      </c>
      <c r="P19" s="8">
        <v>0</v>
      </c>
      <c r="Q19" s="8">
        <v>0</v>
      </c>
      <c r="R19" s="8">
        <v>2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</row>
    <row r="20" spans="1:27" ht="21" customHeight="1" x14ac:dyDescent="0.3">
      <c r="A20" s="14" t="s">
        <v>32</v>
      </c>
      <c r="B20" s="7">
        <v>41</v>
      </c>
      <c r="C20" s="8">
        <v>852</v>
      </c>
      <c r="D20" s="8">
        <v>0</v>
      </c>
      <c r="E20" s="8">
        <v>0</v>
      </c>
      <c r="F20" s="8">
        <v>3</v>
      </c>
      <c r="G20" s="8">
        <v>735</v>
      </c>
      <c r="H20" s="8">
        <v>22</v>
      </c>
      <c r="I20" s="8">
        <v>117</v>
      </c>
      <c r="J20" s="8">
        <v>0</v>
      </c>
      <c r="K20" s="8">
        <v>0</v>
      </c>
      <c r="L20" s="8">
        <v>0</v>
      </c>
      <c r="M20" s="8">
        <v>0</v>
      </c>
      <c r="N20" s="8">
        <v>10</v>
      </c>
      <c r="O20" s="8">
        <v>0</v>
      </c>
      <c r="P20" s="8">
        <v>0</v>
      </c>
      <c r="Q20" s="8">
        <v>0</v>
      </c>
      <c r="R20" s="8">
        <v>6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</row>
    <row r="21" spans="1:27" ht="21" customHeight="1" x14ac:dyDescent="0.3">
      <c r="A21" s="14" t="s">
        <v>33</v>
      </c>
      <c r="B21" s="7">
        <v>9</v>
      </c>
      <c r="C21" s="8">
        <v>29</v>
      </c>
      <c r="D21" s="8">
        <v>0</v>
      </c>
      <c r="E21" s="8">
        <v>0</v>
      </c>
      <c r="F21" s="8">
        <v>0</v>
      </c>
      <c r="G21" s="8">
        <v>0</v>
      </c>
      <c r="H21" s="8">
        <v>4</v>
      </c>
      <c r="I21" s="8">
        <v>29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0</v>
      </c>
      <c r="R21" s="8">
        <v>3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</row>
    <row r="22" spans="1:27" ht="21" customHeight="1" x14ac:dyDescent="0.3">
      <c r="A22" s="14" t="s">
        <v>34</v>
      </c>
      <c r="B22" s="7">
        <v>16</v>
      </c>
      <c r="C22" s="8">
        <v>35</v>
      </c>
      <c r="D22" s="8">
        <v>0</v>
      </c>
      <c r="E22" s="8">
        <v>0</v>
      </c>
      <c r="F22" s="8">
        <v>1</v>
      </c>
      <c r="G22" s="8">
        <v>35</v>
      </c>
      <c r="H22" s="8">
        <v>9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4</v>
      </c>
      <c r="O22" s="8">
        <v>0</v>
      </c>
      <c r="P22" s="8">
        <v>0</v>
      </c>
      <c r="Q22" s="8">
        <v>0</v>
      </c>
      <c r="R22" s="8">
        <v>2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21" customHeight="1" x14ac:dyDescent="0.3">
      <c r="A23" s="14" t="s">
        <v>35</v>
      </c>
      <c r="B23" s="7">
        <v>37</v>
      </c>
      <c r="C23" s="8">
        <v>189</v>
      </c>
      <c r="D23" s="8">
        <v>0</v>
      </c>
      <c r="E23" s="8">
        <v>0</v>
      </c>
      <c r="F23" s="8">
        <v>2</v>
      </c>
      <c r="G23" s="8">
        <v>180</v>
      </c>
      <c r="H23" s="8">
        <v>16</v>
      </c>
      <c r="I23" s="8">
        <v>9</v>
      </c>
      <c r="J23" s="8">
        <v>0</v>
      </c>
      <c r="K23" s="8">
        <v>0</v>
      </c>
      <c r="L23" s="8">
        <v>0</v>
      </c>
      <c r="M23" s="8">
        <v>0</v>
      </c>
      <c r="N23" s="8">
        <v>11</v>
      </c>
      <c r="O23" s="8">
        <v>0</v>
      </c>
      <c r="P23" s="8">
        <v>0</v>
      </c>
      <c r="Q23" s="8">
        <v>0</v>
      </c>
      <c r="R23" s="8">
        <v>6</v>
      </c>
      <c r="S23" s="8">
        <v>0</v>
      </c>
      <c r="T23" s="8">
        <v>0</v>
      </c>
      <c r="U23" s="8">
        <v>0</v>
      </c>
      <c r="V23" s="8">
        <v>2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21" customHeight="1" x14ac:dyDescent="0.3">
      <c r="A24" s="14" t="s">
        <v>36</v>
      </c>
      <c r="B24" s="7">
        <v>16</v>
      </c>
      <c r="C24" s="8">
        <v>38</v>
      </c>
      <c r="D24" s="8">
        <v>0</v>
      </c>
      <c r="E24" s="8">
        <v>0</v>
      </c>
      <c r="F24" s="8">
        <v>0</v>
      </c>
      <c r="G24" s="8">
        <v>0</v>
      </c>
      <c r="H24" s="8">
        <v>7</v>
      </c>
      <c r="I24" s="8">
        <v>38</v>
      </c>
      <c r="J24" s="8">
        <v>0</v>
      </c>
      <c r="K24" s="8">
        <v>0</v>
      </c>
      <c r="L24" s="8">
        <v>0</v>
      </c>
      <c r="M24" s="8">
        <v>0</v>
      </c>
      <c r="N24" s="8">
        <v>3</v>
      </c>
      <c r="O24" s="8">
        <v>0</v>
      </c>
      <c r="P24" s="8">
        <v>0</v>
      </c>
      <c r="Q24" s="8">
        <v>0</v>
      </c>
      <c r="R24" s="8">
        <v>6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21" customHeight="1" x14ac:dyDescent="0.3">
      <c r="A25" s="14" t="s">
        <v>37</v>
      </c>
      <c r="B25" s="7">
        <v>13</v>
      </c>
      <c r="C25" s="8">
        <v>146</v>
      </c>
      <c r="D25" s="8">
        <v>0</v>
      </c>
      <c r="E25" s="8">
        <v>0</v>
      </c>
      <c r="F25" s="8">
        <v>1</v>
      </c>
      <c r="G25" s="8">
        <v>143</v>
      </c>
      <c r="H25" s="8">
        <v>4</v>
      </c>
      <c r="I25" s="8">
        <v>3</v>
      </c>
      <c r="J25" s="8">
        <v>0</v>
      </c>
      <c r="K25" s="8">
        <v>0</v>
      </c>
      <c r="L25" s="8">
        <v>0</v>
      </c>
      <c r="M25" s="8">
        <v>0</v>
      </c>
      <c r="N25" s="8">
        <v>4</v>
      </c>
      <c r="O25" s="8">
        <v>0</v>
      </c>
      <c r="P25" s="8">
        <v>0</v>
      </c>
      <c r="Q25" s="8">
        <v>0</v>
      </c>
      <c r="R25" s="8">
        <v>4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21" customHeight="1" x14ac:dyDescent="0.3">
      <c r="A26" s="14" t="s">
        <v>38</v>
      </c>
      <c r="B26" s="7">
        <v>25</v>
      </c>
      <c r="C26" s="8">
        <v>387</v>
      </c>
      <c r="D26" s="8">
        <v>0</v>
      </c>
      <c r="E26" s="8">
        <v>0</v>
      </c>
      <c r="F26" s="8">
        <v>1</v>
      </c>
      <c r="G26" s="8">
        <v>212</v>
      </c>
      <c r="H26" s="8">
        <v>9</v>
      </c>
      <c r="I26" s="8">
        <v>29</v>
      </c>
      <c r="J26" s="8">
        <v>0</v>
      </c>
      <c r="K26" s="8">
        <v>0</v>
      </c>
      <c r="L26" s="8">
        <v>1</v>
      </c>
      <c r="M26" s="8">
        <v>146</v>
      </c>
      <c r="N26" s="8">
        <v>8</v>
      </c>
      <c r="O26" s="8">
        <v>0</v>
      </c>
      <c r="P26" s="8">
        <v>0</v>
      </c>
      <c r="Q26" s="8">
        <v>0</v>
      </c>
      <c r="R26" s="8">
        <v>6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21" customHeight="1" x14ac:dyDescent="0.3">
      <c r="A27" s="14" t="s">
        <v>39</v>
      </c>
      <c r="B27" s="7">
        <v>23</v>
      </c>
      <c r="C27" s="8">
        <v>593</v>
      </c>
      <c r="D27" s="8">
        <v>0</v>
      </c>
      <c r="E27" s="8">
        <v>0</v>
      </c>
      <c r="F27" s="8">
        <v>0</v>
      </c>
      <c r="G27" s="8">
        <v>0</v>
      </c>
      <c r="H27" s="8">
        <v>9</v>
      </c>
      <c r="I27" s="8">
        <v>29</v>
      </c>
      <c r="J27" s="8">
        <v>0</v>
      </c>
      <c r="K27" s="8">
        <v>0</v>
      </c>
      <c r="L27" s="8">
        <v>2</v>
      </c>
      <c r="M27" s="8">
        <v>564</v>
      </c>
      <c r="N27" s="8">
        <v>5</v>
      </c>
      <c r="O27" s="8">
        <v>0</v>
      </c>
      <c r="P27" s="8">
        <v>0</v>
      </c>
      <c r="Q27" s="8">
        <v>0</v>
      </c>
      <c r="R27" s="8">
        <v>7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21" customHeight="1" x14ac:dyDescent="0.3">
      <c r="A28" s="14" t="s">
        <v>40</v>
      </c>
      <c r="B28" s="7">
        <v>6</v>
      </c>
      <c r="C28" s="8">
        <v>307</v>
      </c>
      <c r="D28" s="8">
        <v>0</v>
      </c>
      <c r="E28" s="8">
        <v>0</v>
      </c>
      <c r="F28" s="8">
        <v>1</v>
      </c>
      <c r="G28" s="8">
        <v>307</v>
      </c>
      <c r="H28" s="8">
        <v>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21" customHeight="1" x14ac:dyDescent="0.3">
      <c r="A29" s="14" t="s">
        <v>41</v>
      </c>
      <c r="B29" s="7">
        <v>18</v>
      </c>
      <c r="C29" s="8">
        <v>6</v>
      </c>
      <c r="D29" s="8">
        <v>0</v>
      </c>
      <c r="E29" s="8">
        <v>0</v>
      </c>
      <c r="F29" s="8">
        <v>0</v>
      </c>
      <c r="G29" s="8">
        <v>0</v>
      </c>
      <c r="H29" s="8">
        <v>8</v>
      </c>
      <c r="I29" s="8">
        <v>6</v>
      </c>
      <c r="J29" s="8">
        <v>0</v>
      </c>
      <c r="K29" s="8">
        <v>0</v>
      </c>
      <c r="L29" s="8">
        <v>0</v>
      </c>
      <c r="M29" s="8">
        <v>0</v>
      </c>
      <c r="N29" s="8">
        <v>5</v>
      </c>
      <c r="O29" s="8">
        <v>0</v>
      </c>
      <c r="P29" s="8">
        <v>0</v>
      </c>
      <c r="Q29" s="8">
        <v>0</v>
      </c>
      <c r="R29" s="8">
        <v>5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  <row r="30" spans="1:27" ht="21" customHeight="1" x14ac:dyDescent="0.3">
      <c r="A30" s="14" t="s">
        <v>42</v>
      </c>
      <c r="B30" s="7">
        <v>14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4</v>
      </c>
      <c r="O30" s="8">
        <v>0</v>
      </c>
      <c r="P30" s="8">
        <v>0</v>
      </c>
      <c r="Q30" s="8">
        <v>0</v>
      </c>
      <c r="R30" s="8">
        <v>3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</row>
    <row r="31" spans="1:27" ht="21" customHeight="1" x14ac:dyDescent="0.3">
      <c r="A31" s="14" t="s">
        <v>43</v>
      </c>
      <c r="B31" s="7">
        <v>31</v>
      </c>
      <c r="C31" s="8">
        <v>25</v>
      </c>
      <c r="D31" s="8">
        <v>0</v>
      </c>
      <c r="E31" s="8">
        <v>0</v>
      </c>
      <c r="F31" s="8">
        <v>0</v>
      </c>
      <c r="G31" s="8">
        <v>0</v>
      </c>
      <c r="H31" s="8">
        <v>18</v>
      </c>
      <c r="I31" s="8">
        <v>25</v>
      </c>
      <c r="J31" s="8">
        <v>0</v>
      </c>
      <c r="K31" s="8">
        <v>0</v>
      </c>
      <c r="L31" s="8">
        <v>0</v>
      </c>
      <c r="M31" s="8">
        <v>0</v>
      </c>
      <c r="N31" s="8">
        <v>8</v>
      </c>
      <c r="O31" s="8">
        <v>0</v>
      </c>
      <c r="P31" s="8">
        <v>0</v>
      </c>
      <c r="Q31" s="8">
        <v>0</v>
      </c>
      <c r="R31" s="8">
        <v>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</row>
    <row r="32" spans="1:27" ht="21" customHeight="1" x14ac:dyDescent="0.3">
      <c r="A32" s="14" t="s">
        <v>44</v>
      </c>
      <c r="B32" s="7">
        <v>32</v>
      </c>
      <c r="C32" s="8">
        <v>362</v>
      </c>
      <c r="D32" s="8">
        <v>0</v>
      </c>
      <c r="E32" s="8">
        <v>0</v>
      </c>
      <c r="F32" s="8">
        <v>1</v>
      </c>
      <c r="G32" s="8">
        <v>150</v>
      </c>
      <c r="H32" s="8">
        <v>17</v>
      </c>
      <c r="I32" s="8">
        <v>13</v>
      </c>
      <c r="J32" s="8">
        <v>0</v>
      </c>
      <c r="K32" s="8">
        <v>0</v>
      </c>
      <c r="L32" s="8">
        <v>1</v>
      </c>
      <c r="M32" s="8">
        <v>199</v>
      </c>
      <c r="N32" s="8">
        <v>7</v>
      </c>
      <c r="O32" s="8">
        <v>0</v>
      </c>
      <c r="P32" s="8">
        <v>0</v>
      </c>
      <c r="Q32" s="8">
        <v>0</v>
      </c>
      <c r="R32" s="8">
        <v>6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</row>
    <row r="33" spans="1:27" ht="21" customHeight="1" x14ac:dyDescent="0.3">
      <c r="A33" s="14" t="s">
        <v>45</v>
      </c>
      <c r="B33" s="7">
        <v>26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8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9</v>
      </c>
      <c r="O33" s="8">
        <v>0</v>
      </c>
      <c r="P33" s="8">
        <v>0</v>
      </c>
      <c r="Q33" s="8">
        <v>0</v>
      </c>
      <c r="R33" s="8">
        <v>9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</row>
    <row r="34" spans="1:27" ht="21" customHeight="1" x14ac:dyDescent="0.3">
      <c r="A34" s="14" t="s">
        <v>46</v>
      </c>
      <c r="B34" s="7">
        <v>26</v>
      </c>
      <c r="C34" s="8">
        <v>395</v>
      </c>
      <c r="D34" s="8">
        <v>0</v>
      </c>
      <c r="E34" s="8">
        <v>0</v>
      </c>
      <c r="F34" s="8">
        <v>0</v>
      </c>
      <c r="G34" s="8">
        <v>0</v>
      </c>
      <c r="H34" s="8">
        <v>11</v>
      </c>
      <c r="I34" s="8">
        <v>45</v>
      </c>
      <c r="J34" s="8">
        <v>1</v>
      </c>
      <c r="K34" s="8">
        <v>350</v>
      </c>
      <c r="L34" s="8">
        <v>0</v>
      </c>
      <c r="M34" s="8">
        <v>0</v>
      </c>
      <c r="N34" s="8">
        <v>7</v>
      </c>
      <c r="O34" s="8">
        <v>0</v>
      </c>
      <c r="P34" s="8">
        <v>0</v>
      </c>
      <c r="Q34" s="8">
        <v>0</v>
      </c>
      <c r="R34" s="8">
        <v>7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</row>
    <row r="35" spans="1:27" ht="21" customHeight="1" x14ac:dyDescent="0.3">
      <c r="A35" s="14" t="s">
        <v>47</v>
      </c>
      <c r="B35" s="7">
        <v>32</v>
      </c>
      <c r="C35" s="8">
        <v>673</v>
      </c>
      <c r="D35" s="8">
        <v>1</v>
      </c>
      <c r="E35" s="8">
        <v>160</v>
      </c>
      <c r="F35" s="8">
        <v>2</v>
      </c>
      <c r="G35" s="8">
        <v>186</v>
      </c>
      <c r="H35" s="8">
        <v>15</v>
      </c>
      <c r="I35" s="8">
        <v>82</v>
      </c>
      <c r="J35" s="8">
        <v>0</v>
      </c>
      <c r="K35" s="8">
        <v>0</v>
      </c>
      <c r="L35" s="8">
        <v>1</v>
      </c>
      <c r="M35" s="8">
        <v>245</v>
      </c>
      <c r="N35" s="8">
        <v>7</v>
      </c>
      <c r="O35" s="8">
        <v>0</v>
      </c>
      <c r="P35" s="8">
        <v>0</v>
      </c>
      <c r="Q35" s="8">
        <v>0</v>
      </c>
      <c r="R35" s="8">
        <v>6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27" ht="21" customHeight="1" x14ac:dyDescent="0.3">
      <c r="A36" s="14" t="s">
        <v>48</v>
      </c>
      <c r="B36" s="7">
        <v>67</v>
      </c>
      <c r="C36" s="8">
        <v>637</v>
      </c>
      <c r="D36" s="8">
        <v>0</v>
      </c>
      <c r="E36" s="8">
        <v>0</v>
      </c>
      <c r="F36" s="8">
        <v>3</v>
      </c>
      <c r="G36" s="8">
        <v>360</v>
      </c>
      <c r="H36" s="8">
        <v>33</v>
      </c>
      <c r="I36" s="8">
        <v>95</v>
      </c>
      <c r="J36" s="8">
        <v>0</v>
      </c>
      <c r="K36" s="8">
        <v>0</v>
      </c>
      <c r="L36" s="8">
        <v>1</v>
      </c>
      <c r="M36" s="8">
        <v>182</v>
      </c>
      <c r="N36" s="8">
        <v>18</v>
      </c>
      <c r="O36" s="8">
        <v>0</v>
      </c>
      <c r="P36" s="8">
        <v>0</v>
      </c>
      <c r="Q36" s="8">
        <v>0</v>
      </c>
      <c r="R36" s="8">
        <v>12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1</v>
      </c>
      <c r="AA36" s="8">
        <v>0</v>
      </c>
    </row>
    <row r="37" spans="1:27" ht="21" customHeight="1" x14ac:dyDescent="0.3">
      <c r="A37" s="15" t="s">
        <v>49</v>
      </c>
      <c r="B37" s="11">
        <v>13</v>
      </c>
      <c r="C37" s="12">
        <v>983</v>
      </c>
      <c r="D37" s="12">
        <v>1</v>
      </c>
      <c r="E37" s="12">
        <v>597</v>
      </c>
      <c r="F37" s="12">
        <v>1</v>
      </c>
      <c r="G37" s="12">
        <v>235</v>
      </c>
      <c r="H37" s="12">
        <v>4</v>
      </c>
      <c r="I37" s="12">
        <v>2</v>
      </c>
      <c r="J37" s="12">
        <v>0</v>
      </c>
      <c r="K37" s="12">
        <v>0</v>
      </c>
      <c r="L37" s="12">
        <v>1</v>
      </c>
      <c r="M37" s="12">
        <v>149</v>
      </c>
      <c r="N37" s="12">
        <v>1</v>
      </c>
      <c r="O37" s="12">
        <v>0</v>
      </c>
      <c r="P37" s="12">
        <v>0</v>
      </c>
      <c r="Q37" s="12">
        <v>0</v>
      </c>
      <c r="R37" s="12">
        <v>4</v>
      </c>
      <c r="S37" s="12">
        <v>0</v>
      </c>
      <c r="T37" s="12">
        <v>0</v>
      </c>
      <c r="U37" s="12">
        <v>0</v>
      </c>
      <c r="V37" s="12">
        <v>1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</row>
    <row r="38" spans="1:27" ht="21" customHeight="1" x14ac:dyDescent="0.3">
      <c r="A38" s="5" t="s">
        <v>700</v>
      </c>
      <c r="B38" s="66"/>
      <c r="C38" s="6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21" customHeight="1" x14ac:dyDescent="0.3">
      <c r="A39" s="5" t="s">
        <v>701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1" customHeight="1" x14ac:dyDescent="0.3">
      <c r="A40" s="5" t="s">
        <v>702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1" customHeight="1" x14ac:dyDescent="0.3">
      <c r="A41" s="5" t="s">
        <v>703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" customHeight="1" x14ac:dyDescent="0.3"/>
  </sheetData>
  <mergeCells count="16">
    <mergeCell ref="A6:A7"/>
    <mergeCell ref="X6:X7"/>
    <mergeCell ref="Y6:Y7"/>
    <mergeCell ref="Z6:Z7"/>
    <mergeCell ref="B6:C6"/>
    <mergeCell ref="T6:U6"/>
    <mergeCell ref="D6:E6"/>
    <mergeCell ref="F6:G6"/>
    <mergeCell ref="J6:K6"/>
    <mergeCell ref="P6:Q6"/>
    <mergeCell ref="H6:I6"/>
    <mergeCell ref="AA6:AA7"/>
    <mergeCell ref="V6:W6"/>
    <mergeCell ref="N6:O6"/>
    <mergeCell ref="L6:M6"/>
    <mergeCell ref="R6:S6"/>
  </mergeCells>
  <phoneticPr fontId="3" type="noConversion"/>
  <hyperlinks>
    <hyperlink ref="A1" location="목차!G139" display="목록으로"/>
  </hyperlinks>
  <pageMargins left="0.51181102362204722" right="0.11811023622047245" top="0.55118110236220474" bottom="0.35433070866141736" header="0.11811023622047245" footer="0.11811023622047245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workbookViewId="0">
      <selection activeCell="B12" sqref="B12"/>
    </sheetView>
  </sheetViews>
  <sheetFormatPr defaultRowHeight="16.5" x14ac:dyDescent="0.3"/>
  <sheetData>
    <row r="1" spans="1:71" ht="18.75" x14ac:dyDescent="0.3">
      <c r="B1" s="91"/>
      <c r="C1" s="596" t="s">
        <v>189</v>
      </c>
      <c r="D1" s="91"/>
      <c r="E1" s="91"/>
      <c r="F1" s="91"/>
      <c r="G1" s="91"/>
      <c r="H1" s="91"/>
      <c r="I1" s="91"/>
      <c r="J1" s="91"/>
      <c r="K1" s="91"/>
      <c r="L1" s="91"/>
      <c r="M1" s="5"/>
      <c r="N1" s="5"/>
      <c r="O1" s="20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x14ac:dyDescent="0.3">
      <c r="A2" s="475" t="s">
        <v>190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 t="s">
        <v>0</v>
      </c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P2" s="475"/>
      <c r="BQ2" s="475"/>
      <c r="BR2" s="475"/>
      <c r="BS2" s="475"/>
    </row>
    <row r="3" spans="1:71" ht="24" customHeight="1" x14ac:dyDescent="0.3">
      <c r="A3" s="933" t="s">
        <v>191</v>
      </c>
      <c r="B3" s="930" t="s">
        <v>192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2"/>
      <c r="T3" s="930" t="s">
        <v>193</v>
      </c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 t="s">
        <v>193</v>
      </c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2"/>
      <c r="AT3" s="930" t="s">
        <v>194</v>
      </c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133"/>
      <c r="BG3" s="133"/>
      <c r="BH3" s="477"/>
      <c r="BI3" s="477"/>
      <c r="BJ3" s="477"/>
      <c r="BK3" s="477"/>
      <c r="BL3" s="477"/>
      <c r="BM3" s="477"/>
      <c r="BN3" s="477"/>
      <c r="BO3" s="477"/>
      <c r="BP3" s="931"/>
      <c r="BQ3" s="932"/>
      <c r="BR3" s="924" t="s">
        <v>195</v>
      </c>
      <c r="BS3" s="925"/>
    </row>
    <row r="4" spans="1:71" ht="24" customHeight="1" x14ac:dyDescent="0.3">
      <c r="A4" s="934"/>
      <c r="B4" s="930" t="s">
        <v>196</v>
      </c>
      <c r="C4" s="931"/>
      <c r="D4" s="931"/>
      <c r="E4" s="931"/>
      <c r="F4" s="931"/>
      <c r="G4" s="931"/>
      <c r="H4" s="917" t="s">
        <v>197</v>
      </c>
      <c r="I4" s="917"/>
      <c r="J4" s="917" t="s">
        <v>179</v>
      </c>
      <c r="K4" s="917"/>
      <c r="L4" s="917" t="s">
        <v>198</v>
      </c>
      <c r="M4" s="917"/>
      <c r="N4" s="917" t="s">
        <v>199</v>
      </c>
      <c r="O4" s="917"/>
      <c r="P4" s="919" t="s">
        <v>200</v>
      </c>
      <c r="Q4" s="919"/>
      <c r="R4" s="919" t="s">
        <v>201</v>
      </c>
      <c r="S4" s="919"/>
      <c r="T4" s="930" t="s">
        <v>196</v>
      </c>
      <c r="U4" s="931"/>
      <c r="V4" s="931"/>
      <c r="W4" s="931"/>
      <c r="X4" s="931"/>
      <c r="Y4" s="932"/>
      <c r="Z4" s="917" t="s">
        <v>202</v>
      </c>
      <c r="AA4" s="917"/>
      <c r="AB4" s="917" t="s">
        <v>203</v>
      </c>
      <c r="AC4" s="917"/>
      <c r="AD4" s="936" t="s">
        <v>204</v>
      </c>
      <c r="AE4" s="937"/>
      <c r="AF4" s="917" t="s">
        <v>205</v>
      </c>
      <c r="AG4" s="917"/>
      <c r="AH4" s="917" t="s">
        <v>206</v>
      </c>
      <c r="AI4" s="917"/>
      <c r="AJ4" s="919" t="s">
        <v>207</v>
      </c>
      <c r="AK4" s="919"/>
      <c r="AL4" s="919" t="s">
        <v>208</v>
      </c>
      <c r="AM4" s="919"/>
      <c r="AN4" s="919" t="s">
        <v>209</v>
      </c>
      <c r="AO4" s="919"/>
      <c r="AP4" s="917" t="s">
        <v>178</v>
      </c>
      <c r="AQ4" s="917"/>
      <c r="AR4" s="917" t="s">
        <v>210</v>
      </c>
      <c r="AS4" s="917"/>
      <c r="AT4" s="930" t="s">
        <v>196</v>
      </c>
      <c r="AU4" s="931"/>
      <c r="AV4" s="931"/>
      <c r="AW4" s="931"/>
      <c r="AX4" s="931"/>
      <c r="AY4" s="932"/>
      <c r="AZ4" s="917" t="s">
        <v>211</v>
      </c>
      <c r="BA4" s="917"/>
      <c r="BB4" s="917" t="s">
        <v>212</v>
      </c>
      <c r="BC4" s="917"/>
      <c r="BD4" s="917" t="s">
        <v>213</v>
      </c>
      <c r="BE4" s="917"/>
      <c r="BF4" s="917" t="s">
        <v>214</v>
      </c>
      <c r="BG4" s="917"/>
      <c r="BH4" s="917" t="s">
        <v>215</v>
      </c>
      <c r="BI4" s="917"/>
      <c r="BJ4" s="917" t="s">
        <v>216</v>
      </c>
      <c r="BK4" s="917"/>
      <c r="BL4" s="917" t="s">
        <v>217</v>
      </c>
      <c r="BM4" s="917"/>
      <c r="BN4" s="919" t="s">
        <v>218</v>
      </c>
      <c r="BO4" s="919"/>
      <c r="BP4" s="917" t="s">
        <v>219</v>
      </c>
      <c r="BQ4" s="917"/>
      <c r="BR4" s="926"/>
      <c r="BS4" s="927"/>
    </row>
    <row r="5" spans="1:71" ht="24" customHeight="1" x14ac:dyDescent="0.3">
      <c r="A5" s="934"/>
      <c r="B5" s="921" t="s">
        <v>220</v>
      </c>
      <c r="C5" s="922"/>
      <c r="D5" s="922"/>
      <c r="E5" s="921" t="s">
        <v>221</v>
      </c>
      <c r="F5" s="922"/>
      <c r="G5" s="923"/>
      <c r="H5" s="918"/>
      <c r="I5" s="918"/>
      <c r="J5" s="918"/>
      <c r="K5" s="918"/>
      <c r="L5" s="918"/>
      <c r="M5" s="918"/>
      <c r="N5" s="918"/>
      <c r="O5" s="918"/>
      <c r="P5" s="920"/>
      <c r="Q5" s="920"/>
      <c r="R5" s="920"/>
      <c r="S5" s="920"/>
      <c r="T5" s="921" t="s">
        <v>220</v>
      </c>
      <c r="U5" s="922"/>
      <c r="V5" s="922"/>
      <c r="W5" s="921" t="s">
        <v>221</v>
      </c>
      <c r="X5" s="922"/>
      <c r="Y5" s="923"/>
      <c r="Z5" s="918"/>
      <c r="AA5" s="918"/>
      <c r="AB5" s="918"/>
      <c r="AC5" s="918"/>
      <c r="AD5" s="938"/>
      <c r="AE5" s="939"/>
      <c r="AF5" s="918"/>
      <c r="AG5" s="918"/>
      <c r="AH5" s="918"/>
      <c r="AI5" s="918"/>
      <c r="AJ5" s="920"/>
      <c r="AK5" s="920"/>
      <c r="AL5" s="920"/>
      <c r="AM5" s="920"/>
      <c r="AN5" s="920"/>
      <c r="AO5" s="920"/>
      <c r="AP5" s="918"/>
      <c r="AQ5" s="918"/>
      <c r="AR5" s="918"/>
      <c r="AS5" s="918"/>
      <c r="AT5" s="921" t="s">
        <v>220</v>
      </c>
      <c r="AU5" s="922"/>
      <c r="AV5" s="922"/>
      <c r="AW5" s="921" t="s">
        <v>221</v>
      </c>
      <c r="AX5" s="922"/>
      <c r="AY5" s="923"/>
      <c r="AZ5" s="918"/>
      <c r="BA5" s="918"/>
      <c r="BB5" s="918"/>
      <c r="BC5" s="918"/>
      <c r="BD5" s="918"/>
      <c r="BE5" s="918"/>
      <c r="BF5" s="918"/>
      <c r="BG5" s="918"/>
      <c r="BH5" s="918"/>
      <c r="BI5" s="918"/>
      <c r="BJ5" s="918"/>
      <c r="BK5" s="918"/>
      <c r="BL5" s="918"/>
      <c r="BM5" s="918"/>
      <c r="BN5" s="920"/>
      <c r="BO5" s="920"/>
      <c r="BP5" s="918"/>
      <c r="BQ5" s="918"/>
      <c r="BR5" s="928"/>
      <c r="BS5" s="929"/>
    </row>
    <row r="6" spans="1:71" ht="24" customHeight="1" x14ac:dyDescent="0.3">
      <c r="A6" s="935"/>
      <c r="B6" s="134" t="s">
        <v>222</v>
      </c>
      <c r="C6" s="134" t="s">
        <v>69</v>
      </c>
      <c r="D6" s="134" t="s">
        <v>70</v>
      </c>
      <c r="E6" s="134" t="s">
        <v>222</v>
      </c>
      <c r="F6" s="134" t="s">
        <v>69</v>
      </c>
      <c r="G6" s="134" t="s">
        <v>70</v>
      </c>
      <c r="H6" s="134" t="s">
        <v>220</v>
      </c>
      <c r="I6" s="134" t="s">
        <v>221</v>
      </c>
      <c r="J6" s="134" t="s">
        <v>220</v>
      </c>
      <c r="K6" s="134" t="s">
        <v>221</v>
      </c>
      <c r="L6" s="134" t="s">
        <v>220</v>
      </c>
      <c r="M6" s="134" t="s">
        <v>221</v>
      </c>
      <c r="N6" s="134" t="s">
        <v>220</v>
      </c>
      <c r="O6" s="134" t="s">
        <v>221</v>
      </c>
      <c r="P6" s="134" t="s">
        <v>220</v>
      </c>
      <c r="Q6" s="478" t="s">
        <v>221</v>
      </c>
      <c r="R6" s="134" t="s">
        <v>220</v>
      </c>
      <c r="S6" s="134" t="s">
        <v>221</v>
      </c>
      <c r="T6" s="134" t="s">
        <v>222</v>
      </c>
      <c r="U6" s="134" t="s">
        <v>69</v>
      </c>
      <c r="V6" s="134" t="s">
        <v>70</v>
      </c>
      <c r="W6" s="134" t="s">
        <v>222</v>
      </c>
      <c r="X6" s="134" t="s">
        <v>69</v>
      </c>
      <c r="Y6" s="134" t="s">
        <v>70</v>
      </c>
      <c r="Z6" s="134" t="s">
        <v>220</v>
      </c>
      <c r="AA6" s="134" t="s">
        <v>221</v>
      </c>
      <c r="AB6" s="134" t="s">
        <v>220</v>
      </c>
      <c r="AC6" s="134" t="s">
        <v>221</v>
      </c>
      <c r="AD6" s="134" t="s">
        <v>220</v>
      </c>
      <c r="AE6" s="134" t="s">
        <v>221</v>
      </c>
      <c r="AF6" s="479" t="s">
        <v>220</v>
      </c>
      <c r="AG6" s="134" t="s">
        <v>221</v>
      </c>
      <c r="AH6" s="134" t="s">
        <v>220</v>
      </c>
      <c r="AI6" s="134" t="s">
        <v>221</v>
      </c>
      <c r="AJ6" s="134" t="s">
        <v>220</v>
      </c>
      <c r="AK6" s="134" t="s">
        <v>221</v>
      </c>
      <c r="AL6" s="134" t="s">
        <v>220</v>
      </c>
      <c r="AM6" s="134" t="s">
        <v>221</v>
      </c>
      <c r="AN6" s="134" t="s">
        <v>220</v>
      </c>
      <c r="AO6" s="134" t="s">
        <v>221</v>
      </c>
      <c r="AP6" s="134" t="s">
        <v>220</v>
      </c>
      <c r="AQ6" s="134" t="s">
        <v>221</v>
      </c>
      <c r="AR6" s="134" t="s">
        <v>220</v>
      </c>
      <c r="AS6" s="134" t="s">
        <v>221</v>
      </c>
      <c r="AT6" s="134" t="s">
        <v>222</v>
      </c>
      <c r="AU6" s="134" t="s">
        <v>69</v>
      </c>
      <c r="AV6" s="134" t="s">
        <v>70</v>
      </c>
      <c r="AW6" s="134" t="s">
        <v>222</v>
      </c>
      <c r="AX6" s="134" t="s">
        <v>69</v>
      </c>
      <c r="AY6" s="134" t="s">
        <v>70</v>
      </c>
      <c r="AZ6" s="134" t="s">
        <v>220</v>
      </c>
      <c r="BA6" s="134" t="s">
        <v>221</v>
      </c>
      <c r="BB6" s="134" t="s">
        <v>223</v>
      </c>
      <c r="BC6" s="134" t="s">
        <v>221</v>
      </c>
      <c r="BD6" s="134" t="s">
        <v>220</v>
      </c>
      <c r="BE6" s="134" t="s">
        <v>221</v>
      </c>
      <c r="BF6" s="134" t="s">
        <v>220</v>
      </c>
      <c r="BG6" s="134" t="s">
        <v>221</v>
      </c>
      <c r="BH6" s="134" t="s">
        <v>220</v>
      </c>
      <c r="BI6" s="134" t="s">
        <v>221</v>
      </c>
      <c r="BJ6" s="479" t="s">
        <v>220</v>
      </c>
      <c r="BK6" s="478" t="s">
        <v>221</v>
      </c>
      <c r="BL6" s="134" t="s">
        <v>220</v>
      </c>
      <c r="BM6" s="134" t="s">
        <v>221</v>
      </c>
      <c r="BN6" s="134" t="s">
        <v>220</v>
      </c>
      <c r="BO6" s="134" t="s">
        <v>221</v>
      </c>
      <c r="BP6" s="134" t="s">
        <v>220</v>
      </c>
      <c r="BQ6" s="134" t="s">
        <v>221</v>
      </c>
      <c r="BR6" s="134" t="s">
        <v>220</v>
      </c>
      <c r="BS6" s="478" t="s">
        <v>221</v>
      </c>
    </row>
    <row r="7" spans="1:71" ht="24" customHeight="1" x14ac:dyDescent="0.3">
      <c r="A7" s="135" t="s">
        <v>82</v>
      </c>
      <c r="B7" s="573">
        <v>8</v>
      </c>
      <c r="C7" s="533">
        <v>6</v>
      </c>
      <c r="D7" s="533">
        <v>2</v>
      </c>
      <c r="E7" s="532">
        <v>0</v>
      </c>
      <c r="F7" s="532">
        <v>0</v>
      </c>
      <c r="G7" s="532">
        <v>0</v>
      </c>
      <c r="H7" s="532">
        <v>0</v>
      </c>
      <c r="I7" s="532">
        <v>0</v>
      </c>
      <c r="J7" s="532">
        <v>0</v>
      </c>
      <c r="K7" s="532">
        <v>0</v>
      </c>
      <c r="L7" s="533">
        <v>1</v>
      </c>
      <c r="M7" s="532">
        <v>0</v>
      </c>
      <c r="N7" s="533">
        <v>1</v>
      </c>
      <c r="O7" s="532">
        <v>0</v>
      </c>
      <c r="P7" s="533">
        <v>2</v>
      </c>
      <c r="Q7" s="533">
        <v>0</v>
      </c>
      <c r="R7" s="533">
        <v>5</v>
      </c>
      <c r="S7" s="532">
        <v>0</v>
      </c>
      <c r="T7" s="533">
        <v>543</v>
      </c>
      <c r="U7" s="533">
        <v>283</v>
      </c>
      <c r="V7" s="533">
        <v>260</v>
      </c>
      <c r="W7" s="532">
        <v>0</v>
      </c>
      <c r="X7" s="532">
        <v>0</v>
      </c>
      <c r="Y7" s="532">
        <v>0</v>
      </c>
      <c r="Z7" s="532">
        <v>0</v>
      </c>
      <c r="AA7" s="532">
        <v>0</v>
      </c>
      <c r="AB7" s="532">
        <v>0</v>
      </c>
      <c r="AC7" s="532">
        <v>0</v>
      </c>
      <c r="AD7" s="533">
        <v>0</v>
      </c>
      <c r="AE7" s="532">
        <v>0</v>
      </c>
      <c r="AF7" s="533">
        <v>0</v>
      </c>
      <c r="AG7" s="533">
        <v>0</v>
      </c>
      <c r="AH7" s="533">
        <v>49</v>
      </c>
      <c r="AI7" s="532">
        <v>0</v>
      </c>
      <c r="AJ7" s="532">
        <v>0</v>
      </c>
      <c r="AK7" s="532">
        <v>0</v>
      </c>
      <c r="AL7" s="532">
        <v>0</v>
      </c>
      <c r="AM7" s="532">
        <v>0</v>
      </c>
      <c r="AN7" s="533">
        <v>28</v>
      </c>
      <c r="AO7" s="532">
        <v>0</v>
      </c>
      <c r="AP7" s="532">
        <v>0</v>
      </c>
      <c r="AQ7" s="532">
        <v>0</v>
      </c>
      <c r="AR7" s="533">
        <v>466</v>
      </c>
      <c r="AS7" s="532">
        <v>0</v>
      </c>
      <c r="AT7" s="533">
        <v>422</v>
      </c>
      <c r="AU7" s="533">
        <v>214</v>
      </c>
      <c r="AV7" s="533">
        <v>208</v>
      </c>
      <c r="AW7" s="533">
        <v>5</v>
      </c>
      <c r="AX7" s="533">
        <v>1</v>
      </c>
      <c r="AY7" s="533">
        <v>4</v>
      </c>
      <c r="AZ7" s="533">
        <v>1</v>
      </c>
      <c r="BA7" s="532">
        <v>0</v>
      </c>
      <c r="BB7" s="533">
        <v>377</v>
      </c>
      <c r="BC7" s="533">
        <v>5</v>
      </c>
      <c r="BD7" s="532">
        <v>0</v>
      </c>
      <c r="BE7" s="533">
        <v>0</v>
      </c>
      <c r="BF7" s="533">
        <v>7</v>
      </c>
      <c r="BG7" s="532">
        <v>0</v>
      </c>
      <c r="BH7" s="533">
        <v>37</v>
      </c>
      <c r="BI7" s="532">
        <v>0</v>
      </c>
      <c r="BJ7" s="532">
        <v>0</v>
      </c>
      <c r="BK7" s="532">
        <v>0</v>
      </c>
      <c r="BL7" s="532">
        <v>0</v>
      </c>
      <c r="BM7" s="532">
        <v>0</v>
      </c>
      <c r="BN7" s="532">
        <v>0</v>
      </c>
      <c r="BO7" s="532">
        <v>0</v>
      </c>
      <c r="BP7" s="533">
        <v>0</v>
      </c>
      <c r="BQ7" s="532">
        <v>0</v>
      </c>
      <c r="BR7" s="533">
        <v>0</v>
      </c>
      <c r="BS7" s="534">
        <v>0</v>
      </c>
    </row>
    <row r="8" spans="1:71" ht="24" customHeight="1" x14ac:dyDescent="0.3">
      <c r="A8" s="135" t="s">
        <v>22</v>
      </c>
      <c r="B8" s="575">
        <v>11</v>
      </c>
      <c r="C8" s="537">
        <v>9</v>
      </c>
      <c r="D8" s="537">
        <v>2</v>
      </c>
      <c r="E8" s="536">
        <v>0</v>
      </c>
      <c r="F8" s="536">
        <v>0</v>
      </c>
      <c r="G8" s="536">
        <v>0</v>
      </c>
      <c r="H8" s="536">
        <v>0</v>
      </c>
      <c r="I8" s="536">
        <v>0</v>
      </c>
      <c r="J8" s="536">
        <v>4</v>
      </c>
      <c r="K8" s="536">
        <v>0</v>
      </c>
      <c r="L8" s="537">
        <v>1</v>
      </c>
      <c r="M8" s="536">
        <v>0</v>
      </c>
      <c r="N8" s="537">
        <v>0</v>
      </c>
      <c r="O8" s="536">
        <v>0</v>
      </c>
      <c r="P8" s="537">
        <v>0</v>
      </c>
      <c r="Q8" s="537">
        <v>0</v>
      </c>
      <c r="R8" s="537">
        <v>6</v>
      </c>
      <c r="S8" s="536">
        <v>0</v>
      </c>
      <c r="T8" s="537">
        <v>723</v>
      </c>
      <c r="U8" s="537">
        <v>419</v>
      </c>
      <c r="V8" s="537">
        <v>304</v>
      </c>
      <c r="W8" s="536">
        <v>0</v>
      </c>
      <c r="X8" s="536">
        <v>0</v>
      </c>
      <c r="Y8" s="536">
        <v>0</v>
      </c>
      <c r="Z8" s="536">
        <v>0</v>
      </c>
      <c r="AA8" s="536">
        <v>0</v>
      </c>
      <c r="AB8" s="536">
        <v>0</v>
      </c>
      <c r="AC8" s="536">
        <v>0</v>
      </c>
      <c r="AD8" s="537">
        <v>0</v>
      </c>
      <c r="AE8" s="536">
        <v>0</v>
      </c>
      <c r="AF8" s="537">
        <v>0</v>
      </c>
      <c r="AG8" s="537">
        <v>0</v>
      </c>
      <c r="AH8" s="537">
        <v>185</v>
      </c>
      <c r="AI8" s="536">
        <v>0</v>
      </c>
      <c r="AJ8" s="536">
        <v>1</v>
      </c>
      <c r="AK8" s="536">
        <v>0</v>
      </c>
      <c r="AL8" s="536">
        <v>0</v>
      </c>
      <c r="AM8" s="536">
        <v>0</v>
      </c>
      <c r="AN8" s="537">
        <v>28</v>
      </c>
      <c r="AO8" s="536">
        <v>0</v>
      </c>
      <c r="AP8" s="536">
        <v>0</v>
      </c>
      <c r="AQ8" s="536">
        <v>0</v>
      </c>
      <c r="AR8" s="537">
        <v>509</v>
      </c>
      <c r="AS8" s="536">
        <v>0</v>
      </c>
      <c r="AT8" s="537">
        <v>448</v>
      </c>
      <c r="AU8" s="537">
        <v>228</v>
      </c>
      <c r="AV8" s="537">
        <v>220</v>
      </c>
      <c r="AW8" s="537">
        <v>4</v>
      </c>
      <c r="AX8" s="537">
        <v>2</v>
      </c>
      <c r="AY8" s="537">
        <v>2</v>
      </c>
      <c r="AZ8" s="537">
        <v>0</v>
      </c>
      <c r="BA8" s="536">
        <v>0</v>
      </c>
      <c r="BB8" s="537">
        <v>318</v>
      </c>
      <c r="BC8" s="537">
        <v>4</v>
      </c>
      <c r="BD8" s="536">
        <v>0</v>
      </c>
      <c r="BE8" s="537">
        <v>0</v>
      </c>
      <c r="BF8" s="537">
        <v>48</v>
      </c>
      <c r="BG8" s="536">
        <v>0</v>
      </c>
      <c r="BH8" s="537">
        <v>77</v>
      </c>
      <c r="BI8" s="536">
        <v>0</v>
      </c>
      <c r="BJ8" s="536">
        <v>0</v>
      </c>
      <c r="BK8" s="536">
        <v>0</v>
      </c>
      <c r="BL8" s="536">
        <v>1</v>
      </c>
      <c r="BM8" s="536">
        <v>0</v>
      </c>
      <c r="BN8" s="536">
        <v>0</v>
      </c>
      <c r="BO8" s="536">
        <v>0</v>
      </c>
      <c r="BP8" s="537">
        <v>4</v>
      </c>
      <c r="BQ8" s="536">
        <v>0</v>
      </c>
      <c r="BR8" s="537">
        <v>2</v>
      </c>
      <c r="BS8" s="538">
        <v>0</v>
      </c>
    </row>
    <row r="9" spans="1:71" ht="24" customHeight="1" x14ac:dyDescent="0.3">
      <c r="A9" s="135" t="s">
        <v>83</v>
      </c>
      <c r="B9" s="607">
        <v>25</v>
      </c>
      <c r="C9" s="608">
        <v>17</v>
      </c>
      <c r="D9" s="608">
        <v>8</v>
      </c>
      <c r="E9" s="608">
        <v>0</v>
      </c>
      <c r="F9" s="608">
        <v>0</v>
      </c>
      <c r="G9" s="608">
        <v>0</v>
      </c>
      <c r="H9" s="609">
        <v>0</v>
      </c>
      <c r="I9" s="609">
        <v>0</v>
      </c>
      <c r="J9" s="609">
        <v>2</v>
      </c>
      <c r="K9" s="609">
        <v>0</v>
      </c>
      <c r="L9" s="609">
        <v>0</v>
      </c>
      <c r="M9" s="609">
        <v>0</v>
      </c>
      <c r="N9" s="609">
        <v>0</v>
      </c>
      <c r="O9" s="609">
        <v>0</v>
      </c>
      <c r="P9" s="609">
        <v>20</v>
      </c>
      <c r="Q9" s="609">
        <v>0</v>
      </c>
      <c r="R9" s="609">
        <v>3</v>
      </c>
      <c r="S9" s="609">
        <v>0</v>
      </c>
      <c r="T9" s="608">
        <v>782</v>
      </c>
      <c r="U9" s="608">
        <v>390</v>
      </c>
      <c r="V9" s="608">
        <v>392</v>
      </c>
      <c r="W9" s="608">
        <v>0</v>
      </c>
      <c r="X9" s="608">
        <v>0</v>
      </c>
      <c r="Y9" s="608">
        <v>0</v>
      </c>
      <c r="Z9" s="609">
        <v>0</v>
      </c>
      <c r="AA9" s="609">
        <v>0</v>
      </c>
      <c r="AB9" s="609">
        <v>1</v>
      </c>
      <c r="AC9" s="609">
        <v>0</v>
      </c>
      <c r="AD9" s="609">
        <v>0</v>
      </c>
      <c r="AE9" s="609">
        <v>0</v>
      </c>
      <c r="AF9" s="609">
        <v>0</v>
      </c>
      <c r="AG9" s="609">
        <v>0</v>
      </c>
      <c r="AH9" s="608">
        <v>112</v>
      </c>
      <c r="AI9" s="609">
        <v>0</v>
      </c>
      <c r="AJ9" s="608">
        <v>0</v>
      </c>
      <c r="AK9" s="608">
        <v>0</v>
      </c>
      <c r="AL9" s="608">
        <v>0</v>
      </c>
      <c r="AM9" s="608">
        <v>0</v>
      </c>
      <c r="AN9" s="608">
        <v>47</v>
      </c>
      <c r="AO9" s="609">
        <v>0</v>
      </c>
      <c r="AP9" s="609">
        <v>0</v>
      </c>
      <c r="AQ9" s="609">
        <v>0</v>
      </c>
      <c r="AR9" s="608">
        <v>622</v>
      </c>
      <c r="AS9" s="609">
        <v>0</v>
      </c>
      <c r="AT9" s="608">
        <v>345</v>
      </c>
      <c r="AU9" s="608">
        <v>176</v>
      </c>
      <c r="AV9" s="608">
        <v>169</v>
      </c>
      <c r="AW9" s="608">
        <v>16</v>
      </c>
      <c r="AX9" s="608">
        <v>7</v>
      </c>
      <c r="AY9" s="608">
        <v>9</v>
      </c>
      <c r="AZ9" s="608">
        <v>0</v>
      </c>
      <c r="BA9" s="609">
        <v>0</v>
      </c>
      <c r="BB9" s="608">
        <v>252</v>
      </c>
      <c r="BC9" s="609">
        <v>16</v>
      </c>
      <c r="BD9" s="608">
        <v>0</v>
      </c>
      <c r="BE9" s="608">
        <v>0</v>
      </c>
      <c r="BF9" s="608">
        <v>47</v>
      </c>
      <c r="BG9" s="609">
        <v>0</v>
      </c>
      <c r="BH9" s="608">
        <v>38</v>
      </c>
      <c r="BI9" s="609">
        <v>0</v>
      </c>
      <c r="BJ9" s="609">
        <v>0</v>
      </c>
      <c r="BK9" s="609">
        <v>0</v>
      </c>
      <c r="BL9" s="609">
        <v>1</v>
      </c>
      <c r="BM9" s="609">
        <v>0</v>
      </c>
      <c r="BN9" s="608">
        <v>0</v>
      </c>
      <c r="BO9" s="609">
        <v>0</v>
      </c>
      <c r="BP9" s="608">
        <v>7</v>
      </c>
      <c r="BQ9" s="609">
        <v>0</v>
      </c>
      <c r="BR9" s="608">
        <v>4</v>
      </c>
      <c r="BS9" s="610">
        <v>0</v>
      </c>
    </row>
    <row r="10" spans="1:71" ht="24" customHeight="1" x14ac:dyDescent="0.3">
      <c r="A10" s="135" t="s">
        <v>24</v>
      </c>
      <c r="B10" s="607">
        <v>12</v>
      </c>
      <c r="C10" s="608">
        <v>5</v>
      </c>
      <c r="D10" s="608">
        <v>7</v>
      </c>
      <c r="E10" s="608"/>
      <c r="F10" s="608">
        <v>0</v>
      </c>
      <c r="G10" s="608">
        <v>0</v>
      </c>
      <c r="H10" s="609">
        <v>0</v>
      </c>
      <c r="I10" s="609">
        <v>0</v>
      </c>
      <c r="J10" s="609">
        <v>1</v>
      </c>
      <c r="K10" s="609">
        <v>0</v>
      </c>
      <c r="L10" s="609">
        <v>0</v>
      </c>
      <c r="M10" s="609">
        <v>0</v>
      </c>
      <c r="N10" s="609">
        <v>0</v>
      </c>
      <c r="O10" s="609">
        <v>0</v>
      </c>
      <c r="P10" s="609">
        <v>0</v>
      </c>
      <c r="Q10" s="609">
        <v>0</v>
      </c>
      <c r="R10" s="609">
        <v>11</v>
      </c>
      <c r="S10" s="609">
        <v>0</v>
      </c>
      <c r="T10" s="608">
        <v>522</v>
      </c>
      <c r="U10" s="608">
        <v>280</v>
      </c>
      <c r="V10" s="608">
        <v>242</v>
      </c>
      <c r="W10" s="608">
        <v>0</v>
      </c>
      <c r="X10" s="608">
        <v>0</v>
      </c>
      <c r="Y10" s="608">
        <v>0</v>
      </c>
      <c r="Z10" s="609">
        <v>0</v>
      </c>
      <c r="AA10" s="609">
        <v>0</v>
      </c>
      <c r="AB10" s="609">
        <v>1</v>
      </c>
      <c r="AC10" s="609">
        <v>0</v>
      </c>
      <c r="AD10" s="609">
        <v>0</v>
      </c>
      <c r="AE10" s="609">
        <v>0</v>
      </c>
      <c r="AF10" s="609">
        <v>0</v>
      </c>
      <c r="AG10" s="609">
        <v>0</v>
      </c>
      <c r="AH10" s="608">
        <v>104</v>
      </c>
      <c r="AI10" s="609">
        <v>0</v>
      </c>
      <c r="AJ10" s="608">
        <v>0</v>
      </c>
      <c r="AK10" s="608">
        <v>0</v>
      </c>
      <c r="AL10" s="608">
        <v>0</v>
      </c>
      <c r="AM10" s="608">
        <v>0</v>
      </c>
      <c r="AN10" s="608">
        <v>22</v>
      </c>
      <c r="AO10" s="609">
        <v>0</v>
      </c>
      <c r="AP10" s="609">
        <v>1</v>
      </c>
      <c r="AQ10" s="609">
        <v>0</v>
      </c>
      <c r="AR10" s="608">
        <v>394</v>
      </c>
      <c r="AS10" s="609">
        <v>0</v>
      </c>
      <c r="AT10" s="608">
        <v>315</v>
      </c>
      <c r="AU10" s="608">
        <v>164</v>
      </c>
      <c r="AV10" s="608">
        <v>151</v>
      </c>
      <c r="AW10" s="608">
        <v>5</v>
      </c>
      <c r="AX10" s="608">
        <v>3</v>
      </c>
      <c r="AY10" s="608">
        <v>2</v>
      </c>
      <c r="AZ10" s="608">
        <v>1</v>
      </c>
      <c r="BA10" s="609">
        <v>0</v>
      </c>
      <c r="BB10" s="608">
        <v>248</v>
      </c>
      <c r="BC10" s="609">
        <v>5</v>
      </c>
      <c r="BD10" s="608">
        <v>0</v>
      </c>
      <c r="BE10" s="608">
        <v>0</v>
      </c>
      <c r="BF10" s="608">
        <v>25</v>
      </c>
      <c r="BG10" s="609">
        <v>0</v>
      </c>
      <c r="BH10" s="608">
        <v>41</v>
      </c>
      <c r="BI10" s="609">
        <v>0</v>
      </c>
      <c r="BJ10" s="609">
        <v>0</v>
      </c>
      <c r="BK10" s="609">
        <v>0</v>
      </c>
      <c r="BL10" s="609">
        <v>0</v>
      </c>
      <c r="BM10" s="609">
        <v>0</v>
      </c>
      <c r="BN10" s="608">
        <v>0</v>
      </c>
      <c r="BO10" s="609">
        <v>0</v>
      </c>
      <c r="BP10" s="608">
        <v>0</v>
      </c>
      <c r="BQ10" s="609">
        <v>0</v>
      </c>
      <c r="BR10" s="608">
        <v>1</v>
      </c>
      <c r="BS10" s="610">
        <v>0</v>
      </c>
    </row>
    <row r="11" spans="1:71" ht="24" customHeight="1" x14ac:dyDescent="0.3">
      <c r="A11" s="136" t="s">
        <v>25</v>
      </c>
      <c r="B11" s="611">
        <v>24</v>
      </c>
      <c r="C11" s="612">
        <v>15</v>
      </c>
      <c r="D11" s="612">
        <v>9</v>
      </c>
      <c r="E11" s="612">
        <v>0</v>
      </c>
      <c r="F11" s="612">
        <v>0</v>
      </c>
      <c r="G11" s="612">
        <v>0</v>
      </c>
      <c r="H11" s="613">
        <v>0</v>
      </c>
      <c r="I11" s="613">
        <v>0</v>
      </c>
      <c r="J11" s="613">
        <v>0</v>
      </c>
      <c r="K11" s="613">
        <v>0</v>
      </c>
      <c r="L11" s="613">
        <v>0</v>
      </c>
      <c r="M11" s="613">
        <v>0</v>
      </c>
      <c r="N11" s="613">
        <v>0</v>
      </c>
      <c r="O11" s="613">
        <v>0</v>
      </c>
      <c r="P11" s="613">
        <v>2</v>
      </c>
      <c r="Q11" s="613">
        <v>0</v>
      </c>
      <c r="R11" s="613">
        <v>22</v>
      </c>
      <c r="S11" s="613">
        <v>0</v>
      </c>
      <c r="T11" s="612">
        <v>432</v>
      </c>
      <c r="U11" s="612">
        <v>225</v>
      </c>
      <c r="V11" s="612">
        <v>207</v>
      </c>
      <c r="W11" s="612">
        <v>0</v>
      </c>
      <c r="X11" s="612">
        <v>0</v>
      </c>
      <c r="Y11" s="612">
        <v>0</v>
      </c>
      <c r="Z11" s="613">
        <v>0</v>
      </c>
      <c r="AA11" s="613">
        <v>0</v>
      </c>
      <c r="AB11" s="613">
        <v>1</v>
      </c>
      <c r="AC11" s="613">
        <v>0</v>
      </c>
      <c r="AD11" s="613">
        <v>0</v>
      </c>
      <c r="AE11" s="613">
        <v>0</v>
      </c>
      <c r="AF11" s="613">
        <v>0</v>
      </c>
      <c r="AG11" s="613">
        <v>0</v>
      </c>
      <c r="AH11" s="612">
        <v>61</v>
      </c>
      <c r="AI11" s="613">
        <v>0</v>
      </c>
      <c r="AJ11" s="612">
        <v>0</v>
      </c>
      <c r="AK11" s="612">
        <v>0</v>
      </c>
      <c r="AL11" s="612">
        <v>0</v>
      </c>
      <c r="AM11" s="612">
        <v>0</v>
      </c>
      <c r="AN11" s="612">
        <v>1</v>
      </c>
      <c r="AO11" s="613">
        <v>0</v>
      </c>
      <c r="AP11" s="613">
        <v>0</v>
      </c>
      <c r="AQ11" s="613">
        <v>0</v>
      </c>
      <c r="AR11" s="612">
        <v>369</v>
      </c>
      <c r="AS11" s="613">
        <v>0</v>
      </c>
      <c r="AT11" s="612">
        <v>371</v>
      </c>
      <c r="AU11" s="612">
        <v>191</v>
      </c>
      <c r="AV11" s="612">
        <v>180</v>
      </c>
      <c r="AW11" s="612">
        <v>7</v>
      </c>
      <c r="AX11" s="612">
        <v>5</v>
      </c>
      <c r="AY11" s="612">
        <v>2</v>
      </c>
      <c r="AZ11" s="612">
        <v>3</v>
      </c>
      <c r="BA11" s="613">
        <v>0</v>
      </c>
      <c r="BB11" s="612">
        <v>229</v>
      </c>
      <c r="BC11" s="613">
        <v>7</v>
      </c>
      <c r="BD11" s="612">
        <v>0</v>
      </c>
      <c r="BE11" s="612">
        <v>0</v>
      </c>
      <c r="BF11" s="612">
        <v>90</v>
      </c>
      <c r="BG11" s="613">
        <v>0</v>
      </c>
      <c r="BH11" s="612">
        <v>36</v>
      </c>
      <c r="BI11" s="613">
        <v>0</v>
      </c>
      <c r="BJ11" s="613">
        <v>0</v>
      </c>
      <c r="BK11" s="613">
        <v>0</v>
      </c>
      <c r="BL11" s="613">
        <v>0</v>
      </c>
      <c r="BM11" s="613">
        <v>0</v>
      </c>
      <c r="BN11" s="612">
        <v>0</v>
      </c>
      <c r="BO11" s="613">
        <v>0</v>
      </c>
      <c r="BP11" s="612">
        <v>13</v>
      </c>
      <c r="BQ11" s="613">
        <v>0</v>
      </c>
      <c r="BR11" s="612">
        <v>6</v>
      </c>
      <c r="BS11" s="614">
        <v>0</v>
      </c>
    </row>
    <row r="12" spans="1:71" ht="24" customHeight="1" x14ac:dyDescent="0.3">
      <c r="A12" s="136" t="s">
        <v>26</v>
      </c>
      <c r="B12" s="137">
        <v>13</v>
      </c>
      <c r="C12" s="138">
        <v>6</v>
      </c>
      <c r="D12" s="138">
        <v>7</v>
      </c>
      <c r="E12" s="138">
        <v>0</v>
      </c>
      <c r="F12" s="138">
        <v>0</v>
      </c>
      <c r="G12" s="138">
        <v>0</v>
      </c>
      <c r="H12" s="139">
        <v>0</v>
      </c>
      <c r="I12" s="139">
        <v>0</v>
      </c>
      <c r="J12" s="139">
        <v>2</v>
      </c>
      <c r="K12" s="139">
        <v>0</v>
      </c>
      <c r="L12" s="139">
        <v>1</v>
      </c>
      <c r="M12" s="139">
        <v>0</v>
      </c>
      <c r="N12" s="139">
        <v>2</v>
      </c>
      <c r="O12" s="139">
        <v>0</v>
      </c>
      <c r="P12" s="139">
        <v>0</v>
      </c>
      <c r="Q12" s="139">
        <v>0</v>
      </c>
      <c r="R12" s="139">
        <v>8</v>
      </c>
      <c r="S12" s="139">
        <v>0</v>
      </c>
      <c r="T12" s="138">
        <v>1200</v>
      </c>
      <c r="U12" s="138">
        <v>658</v>
      </c>
      <c r="V12" s="138">
        <v>542</v>
      </c>
      <c r="W12" s="138">
        <v>0</v>
      </c>
      <c r="X12" s="138">
        <v>0</v>
      </c>
      <c r="Y12" s="138">
        <v>0</v>
      </c>
      <c r="Z12" s="139">
        <v>0</v>
      </c>
      <c r="AA12" s="139">
        <v>0</v>
      </c>
      <c r="AB12" s="139">
        <v>2</v>
      </c>
      <c r="AC12" s="139">
        <v>0</v>
      </c>
      <c r="AD12" s="139">
        <v>0</v>
      </c>
      <c r="AE12" s="139">
        <v>0</v>
      </c>
      <c r="AF12" s="139">
        <v>2</v>
      </c>
      <c r="AG12" s="139">
        <v>0</v>
      </c>
      <c r="AH12" s="138">
        <v>150</v>
      </c>
      <c r="AI12" s="139">
        <v>0</v>
      </c>
      <c r="AJ12" s="138">
        <v>2</v>
      </c>
      <c r="AK12" s="138">
        <v>0</v>
      </c>
      <c r="AL12" s="138">
        <v>0</v>
      </c>
      <c r="AM12" s="138">
        <v>0</v>
      </c>
      <c r="AN12" s="138">
        <v>4</v>
      </c>
      <c r="AO12" s="139">
        <v>0</v>
      </c>
      <c r="AP12" s="139">
        <v>0</v>
      </c>
      <c r="AQ12" s="139">
        <v>0</v>
      </c>
      <c r="AR12" s="138">
        <v>1040</v>
      </c>
      <c r="AS12" s="139">
        <v>0</v>
      </c>
      <c r="AT12" s="138">
        <v>468</v>
      </c>
      <c r="AU12" s="138">
        <v>248</v>
      </c>
      <c r="AV12" s="138">
        <v>220</v>
      </c>
      <c r="AW12" s="138">
        <v>0</v>
      </c>
      <c r="AX12" s="138">
        <v>0</v>
      </c>
      <c r="AY12" s="138">
        <v>0</v>
      </c>
      <c r="AZ12" s="138">
        <v>0</v>
      </c>
      <c r="BA12" s="139">
        <v>0</v>
      </c>
      <c r="BB12" s="138">
        <v>219</v>
      </c>
      <c r="BC12" s="139">
        <v>0</v>
      </c>
      <c r="BD12" s="138">
        <v>0</v>
      </c>
      <c r="BE12" s="138">
        <v>0</v>
      </c>
      <c r="BF12" s="138">
        <v>186</v>
      </c>
      <c r="BG12" s="139">
        <v>0</v>
      </c>
      <c r="BH12" s="138">
        <v>42</v>
      </c>
      <c r="BI12" s="139">
        <v>0</v>
      </c>
      <c r="BJ12" s="139">
        <v>1</v>
      </c>
      <c r="BK12" s="139">
        <v>0</v>
      </c>
      <c r="BL12" s="139">
        <v>5</v>
      </c>
      <c r="BM12" s="139">
        <v>0</v>
      </c>
      <c r="BN12" s="138">
        <v>9</v>
      </c>
      <c r="BO12" s="139">
        <v>0</v>
      </c>
      <c r="BP12" s="138">
        <v>6</v>
      </c>
      <c r="BQ12" s="139">
        <v>0</v>
      </c>
      <c r="BR12" s="138">
        <v>16</v>
      </c>
      <c r="BS12" s="139">
        <v>0</v>
      </c>
    </row>
    <row r="13" spans="1:71" x14ac:dyDescent="0.3">
      <c r="A13" s="4" t="s">
        <v>50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3">
      <c r="A14" s="916" t="s">
        <v>224</v>
      </c>
      <c r="B14" s="916"/>
      <c r="C14" s="916"/>
      <c r="D14" s="916"/>
      <c r="E14" s="916"/>
      <c r="F14" s="916"/>
      <c r="G14" s="916"/>
      <c r="H14" s="916"/>
      <c r="I14" s="916"/>
      <c r="J14" s="916"/>
      <c r="K14" s="141"/>
      <c r="L14" s="141"/>
      <c r="M14" s="141"/>
      <c r="N14" s="141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</row>
  </sheetData>
  <mergeCells count="42">
    <mergeCell ref="A3:A6"/>
    <mergeCell ref="B3:S3"/>
    <mergeCell ref="T3:AE3"/>
    <mergeCell ref="AF3:AS3"/>
    <mergeCell ref="AT3:BE3"/>
    <mergeCell ref="AB4:AC5"/>
    <mergeCell ref="AD4:AE5"/>
    <mergeCell ref="AF4:AG5"/>
    <mergeCell ref="AH4:AI5"/>
    <mergeCell ref="AT4:AY4"/>
    <mergeCell ref="BR3:BS5"/>
    <mergeCell ref="B4:G4"/>
    <mergeCell ref="H4:I5"/>
    <mergeCell ref="J4:K5"/>
    <mergeCell ref="L4:M5"/>
    <mergeCell ref="N4:O5"/>
    <mergeCell ref="P4:Q5"/>
    <mergeCell ref="R4:S5"/>
    <mergeCell ref="T4:Y4"/>
    <mergeCell ref="Z4:AA5"/>
    <mergeCell ref="BP3:BQ3"/>
    <mergeCell ref="AJ4:AK5"/>
    <mergeCell ref="AL4:AM5"/>
    <mergeCell ref="AN4:AO5"/>
    <mergeCell ref="AP4:AQ5"/>
    <mergeCell ref="AR4:AS5"/>
    <mergeCell ref="A14:J14"/>
    <mergeCell ref="BL4:BM5"/>
    <mergeCell ref="BN4:BO5"/>
    <mergeCell ref="BP4:BQ5"/>
    <mergeCell ref="B5:D5"/>
    <mergeCell ref="E5:G5"/>
    <mergeCell ref="T5:V5"/>
    <mergeCell ref="W5:Y5"/>
    <mergeCell ref="AT5:AV5"/>
    <mergeCell ref="AW5:AY5"/>
    <mergeCell ref="AZ4:BA5"/>
    <mergeCell ref="BB4:BC5"/>
    <mergeCell ref="BD4:BE5"/>
    <mergeCell ref="BF4:BG5"/>
    <mergeCell ref="BH4:BI5"/>
    <mergeCell ref="BJ4:BK5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C1" sqref="C1"/>
    </sheetView>
  </sheetViews>
  <sheetFormatPr defaultRowHeight="16.5" x14ac:dyDescent="0.3"/>
  <sheetData>
    <row r="1" spans="1:17" x14ac:dyDescent="0.3">
      <c r="B1" s="16"/>
      <c r="C1" s="19" t="s">
        <v>225</v>
      </c>
      <c r="D1" s="475"/>
      <c r="E1" s="47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3">
      <c r="A2" s="19"/>
      <c r="B2" s="16"/>
      <c r="C2" s="16"/>
      <c r="D2" s="475"/>
      <c r="E2" s="47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3">
      <c r="A3" s="475" t="s">
        <v>51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</row>
    <row r="4" spans="1:17" ht="24" customHeight="1" x14ac:dyDescent="0.15">
      <c r="A4" s="943" t="s">
        <v>2</v>
      </c>
      <c r="B4" s="946" t="s">
        <v>226</v>
      </c>
      <c r="C4" s="949" t="s">
        <v>227</v>
      </c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50"/>
      <c r="P4" s="950"/>
      <c r="Q4" s="144"/>
    </row>
    <row r="5" spans="1:17" ht="24" customHeight="1" x14ac:dyDescent="0.3">
      <c r="A5" s="944"/>
      <c r="B5" s="947"/>
      <c r="C5" s="943" t="s">
        <v>228</v>
      </c>
      <c r="D5" s="946" t="s">
        <v>229</v>
      </c>
      <c r="E5" s="951" t="s">
        <v>230</v>
      </c>
      <c r="F5" s="943"/>
      <c r="G5" s="946" t="s">
        <v>231</v>
      </c>
      <c r="H5" s="951" t="s">
        <v>232</v>
      </c>
      <c r="I5" s="943"/>
      <c r="J5" s="952" t="s">
        <v>233</v>
      </c>
      <c r="K5" s="953"/>
      <c r="L5" s="953"/>
      <c r="M5" s="953"/>
      <c r="N5" s="954"/>
      <c r="O5" s="955" t="s">
        <v>234</v>
      </c>
      <c r="P5" s="949"/>
      <c r="Q5" s="949"/>
    </row>
    <row r="6" spans="1:17" ht="24" customHeight="1" x14ac:dyDescent="0.3">
      <c r="A6" s="944"/>
      <c r="B6" s="947"/>
      <c r="C6" s="944"/>
      <c r="D6" s="947"/>
      <c r="E6" s="480"/>
      <c r="F6" s="946" t="s">
        <v>235</v>
      </c>
      <c r="G6" s="947"/>
      <c r="H6" s="946" t="s">
        <v>69</v>
      </c>
      <c r="I6" s="946" t="s">
        <v>70</v>
      </c>
      <c r="J6" s="940" t="s">
        <v>236</v>
      </c>
      <c r="K6" s="941"/>
      <c r="L6" s="940" t="s">
        <v>237</v>
      </c>
      <c r="M6" s="941"/>
      <c r="N6" s="940" t="s">
        <v>238</v>
      </c>
      <c r="O6" s="941" t="s">
        <v>239</v>
      </c>
      <c r="P6" s="951" t="s">
        <v>240</v>
      </c>
      <c r="Q6" s="956"/>
    </row>
    <row r="7" spans="1:17" ht="24" customHeight="1" x14ac:dyDescent="0.3">
      <c r="A7" s="945"/>
      <c r="B7" s="948"/>
      <c r="C7" s="945"/>
      <c r="D7" s="948"/>
      <c r="E7" s="481"/>
      <c r="F7" s="948"/>
      <c r="G7" s="948"/>
      <c r="H7" s="948"/>
      <c r="I7" s="948"/>
      <c r="J7" s="485"/>
      <c r="K7" s="484" t="s">
        <v>229</v>
      </c>
      <c r="L7" s="485"/>
      <c r="M7" s="484" t="s">
        <v>229</v>
      </c>
      <c r="N7" s="942"/>
      <c r="O7" s="941"/>
      <c r="P7" s="482"/>
      <c r="Q7" s="483" t="s">
        <v>241</v>
      </c>
    </row>
    <row r="8" spans="1:17" ht="24" customHeight="1" x14ac:dyDescent="0.3">
      <c r="A8" s="145" t="s">
        <v>82</v>
      </c>
      <c r="B8" s="615">
        <v>643</v>
      </c>
      <c r="C8" s="616">
        <v>0</v>
      </c>
      <c r="D8" s="616">
        <v>0</v>
      </c>
      <c r="E8" s="616">
        <v>0</v>
      </c>
      <c r="F8" s="617">
        <v>0</v>
      </c>
      <c r="G8" s="617">
        <v>0</v>
      </c>
      <c r="H8" s="617">
        <v>0</v>
      </c>
      <c r="I8" s="617">
        <v>0</v>
      </c>
      <c r="J8" s="617">
        <v>643</v>
      </c>
      <c r="K8" s="617">
        <v>21</v>
      </c>
      <c r="L8" s="618">
        <v>0</v>
      </c>
      <c r="M8" s="618">
        <v>0</v>
      </c>
      <c r="N8" s="618">
        <v>0</v>
      </c>
      <c r="O8" s="617">
        <v>294</v>
      </c>
      <c r="P8" s="617">
        <v>349</v>
      </c>
      <c r="Q8" s="619">
        <v>0</v>
      </c>
    </row>
    <row r="9" spans="1:17" ht="24" customHeight="1" x14ac:dyDescent="0.3">
      <c r="A9" s="145" t="s">
        <v>22</v>
      </c>
      <c r="B9" s="620">
        <v>639</v>
      </c>
      <c r="C9" s="621">
        <v>0</v>
      </c>
      <c r="D9" s="621">
        <v>0</v>
      </c>
      <c r="E9" s="621">
        <v>0</v>
      </c>
      <c r="F9" s="622">
        <v>0</v>
      </c>
      <c r="G9" s="622">
        <v>0</v>
      </c>
      <c r="H9" s="622">
        <v>0</v>
      </c>
      <c r="I9" s="622">
        <v>0</v>
      </c>
      <c r="J9" s="622">
        <v>639</v>
      </c>
      <c r="K9" s="622">
        <v>21</v>
      </c>
      <c r="L9" s="623">
        <v>0</v>
      </c>
      <c r="M9" s="623">
        <v>0</v>
      </c>
      <c r="N9" s="623">
        <v>0</v>
      </c>
      <c r="O9" s="622">
        <v>292</v>
      </c>
      <c r="P9" s="622">
        <v>347</v>
      </c>
      <c r="Q9" s="624">
        <v>0</v>
      </c>
    </row>
    <row r="10" spans="1:17" ht="24" customHeight="1" x14ac:dyDescent="0.3">
      <c r="A10" s="146" t="s">
        <v>83</v>
      </c>
      <c r="B10" s="625">
        <v>635</v>
      </c>
      <c r="C10" s="626">
        <v>0</v>
      </c>
      <c r="D10" s="626">
        <v>20</v>
      </c>
      <c r="E10" s="626">
        <v>0</v>
      </c>
      <c r="F10" s="626">
        <v>0</v>
      </c>
      <c r="G10" s="626">
        <v>1</v>
      </c>
      <c r="H10" s="626">
        <v>374</v>
      </c>
      <c r="I10" s="626">
        <v>261</v>
      </c>
      <c r="J10" s="627">
        <v>635</v>
      </c>
      <c r="K10" s="623">
        <v>20</v>
      </c>
      <c r="L10" s="628">
        <v>0</v>
      </c>
      <c r="M10" s="628">
        <v>0</v>
      </c>
      <c r="N10" s="628">
        <v>0</v>
      </c>
      <c r="O10" s="627">
        <v>290</v>
      </c>
      <c r="P10" s="627">
        <v>345</v>
      </c>
      <c r="Q10" s="629">
        <v>221</v>
      </c>
    </row>
    <row r="11" spans="1:17" ht="24" customHeight="1" x14ac:dyDescent="0.3">
      <c r="A11" s="146" t="s">
        <v>24</v>
      </c>
      <c r="B11" s="630">
        <v>633</v>
      </c>
      <c r="C11" s="631">
        <v>0</v>
      </c>
      <c r="D11" s="632">
        <v>20</v>
      </c>
      <c r="E11" s="632">
        <v>0</v>
      </c>
      <c r="F11" s="632">
        <v>0</v>
      </c>
      <c r="G11" s="632">
        <v>0</v>
      </c>
      <c r="H11" s="632">
        <v>374</v>
      </c>
      <c r="I11" s="632">
        <v>259</v>
      </c>
      <c r="J11" s="545">
        <v>633</v>
      </c>
      <c r="K11" s="633">
        <v>20</v>
      </c>
      <c r="L11" s="544">
        <v>0</v>
      </c>
      <c r="M11" s="544">
        <v>0</v>
      </c>
      <c r="N11" s="544">
        <v>0</v>
      </c>
      <c r="O11" s="545">
        <v>290</v>
      </c>
      <c r="P11" s="545">
        <v>343</v>
      </c>
      <c r="Q11" s="634">
        <v>219</v>
      </c>
    </row>
    <row r="12" spans="1:17" ht="24" customHeight="1" x14ac:dyDescent="0.3">
      <c r="A12" s="148" t="s">
        <v>25</v>
      </c>
      <c r="B12" s="635">
        <v>634</v>
      </c>
      <c r="C12" s="636">
        <v>0</v>
      </c>
      <c r="D12" s="636">
        <v>20</v>
      </c>
      <c r="E12" s="636">
        <v>0</v>
      </c>
      <c r="F12" s="636">
        <v>0</v>
      </c>
      <c r="G12" s="636">
        <v>0</v>
      </c>
      <c r="H12" s="636">
        <v>373</v>
      </c>
      <c r="I12" s="636">
        <v>261</v>
      </c>
      <c r="J12" s="636">
        <v>634</v>
      </c>
      <c r="K12" s="636">
        <v>20</v>
      </c>
      <c r="L12" s="636">
        <v>0</v>
      </c>
      <c r="M12" s="636">
        <v>0</v>
      </c>
      <c r="N12" s="636">
        <v>0</v>
      </c>
      <c r="O12" s="636">
        <v>290</v>
      </c>
      <c r="P12" s="636">
        <v>344</v>
      </c>
      <c r="Q12" s="637">
        <v>220</v>
      </c>
    </row>
    <row r="13" spans="1:17" ht="24" customHeight="1" x14ac:dyDescent="0.3">
      <c r="A13" s="148" t="s">
        <v>26</v>
      </c>
      <c r="B13" s="149">
        <v>628</v>
      </c>
      <c r="C13" s="156">
        <v>0</v>
      </c>
      <c r="D13" s="150">
        <v>20</v>
      </c>
      <c r="E13" s="156">
        <v>0</v>
      </c>
      <c r="F13" s="156">
        <v>0</v>
      </c>
      <c r="G13" s="156">
        <v>0</v>
      </c>
      <c r="H13" s="150">
        <v>372</v>
      </c>
      <c r="I13" s="150">
        <v>256</v>
      </c>
      <c r="J13" s="150">
        <v>628</v>
      </c>
      <c r="K13" s="150">
        <v>20</v>
      </c>
      <c r="L13" s="156">
        <v>0</v>
      </c>
      <c r="M13" s="156">
        <v>0</v>
      </c>
      <c r="N13" s="156">
        <v>0</v>
      </c>
      <c r="O13" s="150">
        <v>290</v>
      </c>
      <c r="P13" s="150">
        <v>338</v>
      </c>
      <c r="Q13" s="150">
        <v>218</v>
      </c>
    </row>
    <row r="14" spans="1:17" x14ac:dyDescent="0.3">
      <c r="A14" s="20" t="s">
        <v>242</v>
      </c>
      <c r="B14" s="5"/>
      <c r="C14" s="5"/>
      <c r="D14" s="5"/>
      <c r="E14" s="5"/>
      <c r="F14" s="5"/>
      <c r="G14" s="5"/>
      <c r="H14" s="151"/>
      <c r="I14" s="5"/>
      <c r="J14" s="5"/>
      <c r="K14" s="5"/>
      <c r="L14" s="5"/>
      <c r="M14" s="5"/>
      <c r="N14" s="5"/>
      <c r="O14" s="5"/>
      <c r="P14" s="5"/>
      <c r="Q14" s="5"/>
    </row>
  </sheetData>
  <mergeCells count="18">
    <mergeCell ref="H6:H7"/>
    <mergeCell ref="I6:I7"/>
    <mergeCell ref="J6:K6"/>
    <mergeCell ref="L6:M6"/>
    <mergeCell ref="N6:N7"/>
    <mergeCell ref="A4:A7"/>
    <mergeCell ref="B4:B7"/>
    <mergeCell ref="C4:P4"/>
    <mergeCell ref="C5:C7"/>
    <mergeCell ref="D5:D7"/>
    <mergeCell ref="E5:F5"/>
    <mergeCell ref="G5:G7"/>
    <mergeCell ref="H5:I5"/>
    <mergeCell ref="J5:N5"/>
    <mergeCell ref="O5:Q5"/>
    <mergeCell ref="O6:O7"/>
    <mergeCell ref="P6:Q6"/>
    <mergeCell ref="F6:F7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C1" sqref="C1"/>
    </sheetView>
  </sheetViews>
  <sheetFormatPr defaultRowHeight="16.5" x14ac:dyDescent="0.3"/>
  <sheetData>
    <row r="1" spans="1:23" ht="18.75" x14ac:dyDescent="0.3">
      <c r="B1" s="92"/>
      <c r="C1" s="19" t="s">
        <v>243</v>
      </c>
      <c r="D1" s="42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x14ac:dyDescent="0.3">
      <c r="A3" s="4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24" customHeight="1" x14ac:dyDescent="0.3">
      <c r="A4" s="898" t="s">
        <v>2</v>
      </c>
      <c r="B4" s="894" t="s">
        <v>244</v>
      </c>
      <c r="C4" s="963"/>
      <c r="D4" s="963"/>
      <c r="E4" s="963"/>
      <c r="F4" s="963"/>
      <c r="G4" s="963"/>
      <c r="H4" s="963"/>
      <c r="I4" s="964"/>
      <c r="J4" s="894" t="s">
        <v>245</v>
      </c>
      <c r="K4" s="963"/>
      <c r="L4" s="963"/>
      <c r="M4" s="963"/>
      <c r="N4" s="963"/>
      <c r="O4" s="963"/>
      <c r="P4" s="964"/>
      <c r="Q4" s="965" t="s">
        <v>246</v>
      </c>
      <c r="R4" s="963"/>
      <c r="S4" s="963"/>
      <c r="T4" s="963"/>
      <c r="U4" s="963"/>
      <c r="V4" s="963"/>
      <c r="W4" s="963"/>
    </row>
    <row r="5" spans="1:23" ht="24" customHeight="1" x14ac:dyDescent="0.3">
      <c r="A5" s="898"/>
      <c r="B5" s="959"/>
      <c r="C5" s="958" t="s">
        <v>247</v>
      </c>
      <c r="D5" s="958" t="s">
        <v>248</v>
      </c>
      <c r="E5" s="890" t="s">
        <v>249</v>
      </c>
      <c r="F5" s="890" t="s">
        <v>250</v>
      </c>
      <c r="G5" s="958" t="s">
        <v>251</v>
      </c>
      <c r="H5" s="890" t="s">
        <v>252</v>
      </c>
      <c r="I5" s="958" t="s">
        <v>81</v>
      </c>
      <c r="J5" s="959"/>
      <c r="K5" s="960" t="s">
        <v>253</v>
      </c>
      <c r="L5" s="961"/>
      <c r="M5" s="962"/>
      <c r="N5" s="960" t="s">
        <v>254</v>
      </c>
      <c r="O5" s="961"/>
      <c r="P5" s="962"/>
      <c r="Q5" s="960" t="s">
        <v>255</v>
      </c>
      <c r="R5" s="961"/>
      <c r="S5" s="962"/>
      <c r="T5" s="960" t="s">
        <v>256</v>
      </c>
      <c r="U5" s="961"/>
      <c r="V5" s="962"/>
      <c r="W5" s="894" t="s">
        <v>257</v>
      </c>
    </row>
    <row r="6" spans="1:23" ht="24" customHeight="1" x14ac:dyDescent="0.3">
      <c r="A6" s="898"/>
      <c r="B6" s="902"/>
      <c r="C6" s="902"/>
      <c r="D6" s="902"/>
      <c r="E6" s="896"/>
      <c r="F6" s="896"/>
      <c r="G6" s="902"/>
      <c r="H6" s="902"/>
      <c r="I6" s="902"/>
      <c r="J6" s="902"/>
      <c r="K6" s="476"/>
      <c r="L6" s="465" t="s">
        <v>258</v>
      </c>
      <c r="M6" s="466" t="s">
        <v>259</v>
      </c>
      <c r="N6" s="476"/>
      <c r="O6" s="465" t="s">
        <v>258</v>
      </c>
      <c r="P6" s="466" t="s">
        <v>260</v>
      </c>
      <c r="Q6" s="476"/>
      <c r="R6" s="466" t="s">
        <v>261</v>
      </c>
      <c r="S6" s="466" t="s">
        <v>262</v>
      </c>
      <c r="T6" s="476"/>
      <c r="U6" s="466" t="s">
        <v>263</v>
      </c>
      <c r="V6" s="466" t="s">
        <v>264</v>
      </c>
      <c r="W6" s="893"/>
    </row>
    <row r="7" spans="1:23" ht="24" customHeight="1" x14ac:dyDescent="0.3">
      <c r="A7" s="152" t="s">
        <v>265</v>
      </c>
      <c r="B7" s="638">
        <v>458</v>
      </c>
      <c r="C7" s="639">
        <v>362</v>
      </c>
      <c r="D7" s="639">
        <v>62</v>
      </c>
      <c r="E7" s="639">
        <v>1</v>
      </c>
      <c r="F7" s="639">
        <v>15</v>
      </c>
      <c r="G7" s="639">
        <v>11</v>
      </c>
      <c r="H7" s="639">
        <v>0</v>
      </c>
      <c r="I7" s="639">
        <v>7</v>
      </c>
      <c r="J7" s="639">
        <v>4504</v>
      </c>
      <c r="K7" s="639">
        <v>813</v>
      </c>
      <c r="L7" s="639">
        <v>813</v>
      </c>
      <c r="M7" s="639">
        <v>0</v>
      </c>
      <c r="N7" s="639">
        <v>3691</v>
      </c>
      <c r="O7" s="639">
        <v>3691</v>
      </c>
      <c r="P7" s="639">
        <v>0</v>
      </c>
      <c r="Q7" s="639">
        <v>32094</v>
      </c>
      <c r="R7" s="639">
        <v>31088</v>
      </c>
      <c r="S7" s="639">
        <v>1006</v>
      </c>
      <c r="T7" s="639">
        <v>37</v>
      </c>
      <c r="U7" s="639">
        <v>18</v>
      </c>
      <c r="V7" s="639">
        <v>19</v>
      </c>
      <c r="W7" s="640">
        <v>48</v>
      </c>
    </row>
    <row r="8" spans="1:23" ht="24" customHeight="1" x14ac:dyDescent="0.3">
      <c r="A8" s="152" t="s">
        <v>82</v>
      </c>
      <c r="B8" s="641">
        <v>473</v>
      </c>
      <c r="C8" s="642">
        <v>377</v>
      </c>
      <c r="D8" s="642">
        <v>55</v>
      </c>
      <c r="E8" s="643">
        <v>0</v>
      </c>
      <c r="F8" s="642">
        <v>13</v>
      </c>
      <c r="G8" s="642">
        <v>25</v>
      </c>
      <c r="H8" s="643">
        <v>0</v>
      </c>
      <c r="I8" s="643">
        <v>3</v>
      </c>
      <c r="J8" s="642">
        <v>0</v>
      </c>
      <c r="K8" s="642">
        <v>0</v>
      </c>
      <c r="L8" s="642">
        <v>0</v>
      </c>
      <c r="M8" s="642">
        <v>0</v>
      </c>
      <c r="N8" s="642">
        <v>0</v>
      </c>
      <c r="O8" s="642">
        <v>0</v>
      </c>
      <c r="P8" s="643">
        <v>0</v>
      </c>
      <c r="Q8" s="642">
        <v>36081</v>
      </c>
      <c r="R8" s="642">
        <v>34828</v>
      </c>
      <c r="S8" s="642">
        <v>1253</v>
      </c>
      <c r="T8" s="642">
        <v>61</v>
      </c>
      <c r="U8" s="642">
        <v>26</v>
      </c>
      <c r="V8" s="642">
        <v>35</v>
      </c>
      <c r="W8" s="644">
        <v>44</v>
      </c>
    </row>
    <row r="9" spans="1:23" ht="24" customHeight="1" x14ac:dyDescent="0.3">
      <c r="A9" s="152" t="s">
        <v>22</v>
      </c>
      <c r="B9" s="641">
        <v>383</v>
      </c>
      <c r="C9" s="642">
        <v>318</v>
      </c>
      <c r="D9" s="642">
        <v>30</v>
      </c>
      <c r="E9" s="643">
        <v>0</v>
      </c>
      <c r="F9" s="642">
        <v>8</v>
      </c>
      <c r="G9" s="642">
        <v>18</v>
      </c>
      <c r="H9" s="643">
        <v>0</v>
      </c>
      <c r="I9" s="643">
        <v>9</v>
      </c>
      <c r="J9" s="642">
        <v>3683</v>
      </c>
      <c r="K9" s="642">
        <v>988</v>
      </c>
      <c r="L9" s="642">
        <v>988</v>
      </c>
      <c r="M9" s="642">
        <v>0</v>
      </c>
      <c r="N9" s="642">
        <v>2695</v>
      </c>
      <c r="O9" s="642">
        <v>2695</v>
      </c>
      <c r="P9" s="643">
        <v>0</v>
      </c>
      <c r="Q9" s="642">
        <v>6354</v>
      </c>
      <c r="R9" s="642">
        <v>4782</v>
      </c>
      <c r="S9" s="642">
        <v>1572</v>
      </c>
      <c r="T9" s="642">
        <v>57</v>
      </c>
      <c r="U9" s="642">
        <v>17</v>
      </c>
      <c r="V9" s="642">
        <v>40</v>
      </c>
      <c r="W9" s="644">
        <v>17</v>
      </c>
    </row>
    <row r="10" spans="1:23" ht="24" customHeight="1" x14ac:dyDescent="0.3">
      <c r="A10" s="152" t="s">
        <v>83</v>
      </c>
      <c r="B10" s="645">
        <v>310</v>
      </c>
      <c r="C10" s="646">
        <v>252</v>
      </c>
      <c r="D10" s="646">
        <v>35</v>
      </c>
      <c r="E10" s="646">
        <v>3</v>
      </c>
      <c r="F10" s="646">
        <v>3</v>
      </c>
      <c r="G10" s="646">
        <v>0</v>
      </c>
      <c r="H10" s="646">
        <v>0</v>
      </c>
      <c r="I10" s="646">
        <v>17</v>
      </c>
      <c r="J10" s="646">
        <v>3779</v>
      </c>
      <c r="K10" s="646">
        <v>1398</v>
      </c>
      <c r="L10" s="646">
        <v>1398</v>
      </c>
      <c r="M10" s="646">
        <v>0</v>
      </c>
      <c r="N10" s="646">
        <v>2381</v>
      </c>
      <c r="O10" s="647">
        <v>2381</v>
      </c>
      <c r="P10" s="646">
        <v>0</v>
      </c>
      <c r="Q10" s="646">
        <v>41045</v>
      </c>
      <c r="R10" s="646">
        <v>38857</v>
      </c>
      <c r="S10" s="646">
        <v>2188</v>
      </c>
      <c r="T10" s="646">
        <v>63</v>
      </c>
      <c r="U10" s="646">
        <v>16</v>
      </c>
      <c r="V10" s="646">
        <v>47</v>
      </c>
      <c r="W10" s="648">
        <v>30</v>
      </c>
    </row>
    <row r="11" spans="1:23" ht="24" customHeight="1" x14ac:dyDescent="0.3">
      <c r="A11" s="152" t="s">
        <v>24</v>
      </c>
      <c r="B11" s="645">
        <v>310</v>
      </c>
      <c r="C11" s="646">
        <v>248</v>
      </c>
      <c r="D11" s="646">
        <v>35</v>
      </c>
      <c r="E11" s="646">
        <v>0</v>
      </c>
      <c r="F11" s="646">
        <v>6</v>
      </c>
      <c r="G11" s="646">
        <v>0</v>
      </c>
      <c r="H11" s="646">
        <v>0</v>
      </c>
      <c r="I11" s="646">
        <v>21</v>
      </c>
      <c r="J11" s="646">
        <v>3878</v>
      </c>
      <c r="K11" s="646">
        <v>718</v>
      </c>
      <c r="L11" s="646">
        <v>718</v>
      </c>
      <c r="M11" s="646">
        <v>0</v>
      </c>
      <c r="N11" s="646">
        <v>3160</v>
      </c>
      <c r="O11" s="647">
        <v>3160</v>
      </c>
      <c r="P11" s="646">
        <v>0</v>
      </c>
      <c r="Q11" s="646">
        <v>42950</v>
      </c>
      <c r="R11" s="646">
        <v>41318</v>
      </c>
      <c r="S11" s="646">
        <v>1632</v>
      </c>
      <c r="T11" s="646">
        <v>58</v>
      </c>
      <c r="U11" s="646">
        <v>16</v>
      </c>
      <c r="V11" s="646">
        <v>42</v>
      </c>
      <c r="W11" s="648">
        <v>10</v>
      </c>
    </row>
    <row r="12" spans="1:23" ht="24" customHeight="1" x14ac:dyDescent="0.3">
      <c r="A12" s="153" t="s">
        <v>25</v>
      </c>
      <c r="B12" s="649">
        <v>292</v>
      </c>
      <c r="C12" s="650">
        <v>229</v>
      </c>
      <c r="D12" s="650">
        <v>40</v>
      </c>
      <c r="E12" s="650">
        <v>0</v>
      </c>
      <c r="F12" s="650">
        <v>8</v>
      </c>
      <c r="G12" s="650">
        <v>0</v>
      </c>
      <c r="H12" s="650">
        <v>0</v>
      </c>
      <c r="I12" s="650">
        <v>15</v>
      </c>
      <c r="J12" s="650">
        <v>3864</v>
      </c>
      <c r="K12" s="650">
        <v>1338</v>
      </c>
      <c r="L12" s="650">
        <v>1338</v>
      </c>
      <c r="M12" s="650">
        <v>0</v>
      </c>
      <c r="N12" s="650">
        <v>2526</v>
      </c>
      <c r="O12" s="651">
        <v>2526</v>
      </c>
      <c r="P12" s="650">
        <v>0</v>
      </c>
      <c r="Q12" s="650">
        <v>44588</v>
      </c>
      <c r="R12" s="650">
        <v>42625</v>
      </c>
      <c r="S12" s="650">
        <v>1963</v>
      </c>
      <c r="T12" s="650">
        <v>43</v>
      </c>
      <c r="U12" s="650">
        <v>22</v>
      </c>
      <c r="V12" s="650">
        <v>21</v>
      </c>
      <c r="W12" s="652">
        <v>17</v>
      </c>
    </row>
    <row r="13" spans="1:23" ht="24" customHeight="1" x14ac:dyDescent="0.3">
      <c r="A13" s="154" t="s">
        <v>26</v>
      </c>
      <c r="B13" s="155">
        <v>260</v>
      </c>
      <c r="C13" s="156">
        <v>219</v>
      </c>
      <c r="D13" s="156">
        <v>22</v>
      </c>
      <c r="E13" s="156">
        <v>0</v>
      </c>
      <c r="F13" s="156">
        <v>2</v>
      </c>
      <c r="G13" s="156">
        <v>0</v>
      </c>
      <c r="H13" s="156">
        <v>0</v>
      </c>
      <c r="I13" s="156">
        <v>17</v>
      </c>
      <c r="J13" s="156">
        <v>1962</v>
      </c>
      <c r="K13" s="156">
        <v>1303</v>
      </c>
      <c r="L13" s="156">
        <v>1303</v>
      </c>
      <c r="M13" s="156">
        <v>0</v>
      </c>
      <c r="N13" s="156">
        <v>659</v>
      </c>
      <c r="O13" s="157">
        <v>659</v>
      </c>
      <c r="P13" s="85">
        <f t="shared" ref="P13" si="0">SUM(P15:P37)</f>
        <v>0</v>
      </c>
      <c r="Q13" s="156">
        <v>46318</v>
      </c>
      <c r="R13" s="156">
        <v>44454</v>
      </c>
      <c r="S13" s="156">
        <v>1864</v>
      </c>
      <c r="T13" s="156">
        <v>24</v>
      </c>
      <c r="U13" s="156">
        <v>11</v>
      </c>
      <c r="V13" s="156">
        <v>13</v>
      </c>
      <c r="W13" s="156">
        <v>7</v>
      </c>
    </row>
    <row r="14" spans="1:23" x14ac:dyDescent="0.3">
      <c r="A14" s="4" t="s">
        <v>50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3" x14ac:dyDescent="0.3">
      <c r="A15" s="957" t="s">
        <v>266</v>
      </c>
      <c r="B15" s="957"/>
      <c r="C15" s="957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</sheetData>
  <mergeCells count="19">
    <mergeCell ref="W5:W6"/>
    <mergeCell ref="N5:P5"/>
    <mergeCell ref="Q5:S5"/>
    <mergeCell ref="Q4:W4"/>
    <mergeCell ref="B5:B6"/>
    <mergeCell ref="C5:C6"/>
    <mergeCell ref="D5:D6"/>
    <mergeCell ref="T5:V5"/>
    <mergeCell ref="A15:C15"/>
    <mergeCell ref="H5:H6"/>
    <mergeCell ref="I5:I6"/>
    <mergeCell ref="J5:J6"/>
    <mergeCell ref="K5:M5"/>
    <mergeCell ref="A4:A6"/>
    <mergeCell ref="B4:I4"/>
    <mergeCell ref="J4:P4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2" sqref="A12:C12"/>
    </sheetView>
  </sheetViews>
  <sheetFormatPr defaultRowHeight="16.5" x14ac:dyDescent="0.3"/>
  <cols>
    <col min="2" max="11" width="10.625" customWidth="1"/>
  </cols>
  <sheetData>
    <row r="1" spans="1:11" x14ac:dyDescent="0.3">
      <c r="B1" s="5"/>
      <c r="C1" s="19" t="s">
        <v>267</v>
      </c>
      <c r="D1" s="5"/>
      <c r="E1" s="5"/>
      <c r="F1" s="5"/>
      <c r="G1" s="5"/>
      <c r="H1" s="5"/>
      <c r="I1" s="5"/>
      <c r="J1" s="5"/>
      <c r="K1" s="5"/>
    </row>
    <row r="2" spans="1:1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">
      <c r="A3" s="5" t="s">
        <v>268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" customHeight="1" x14ac:dyDescent="0.3">
      <c r="A4" s="968" t="s">
        <v>2</v>
      </c>
      <c r="B4" s="966" t="s">
        <v>269</v>
      </c>
      <c r="C4" s="966"/>
      <c r="D4" s="966" t="s">
        <v>270</v>
      </c>
      <c r="E4" s="966"/>
      <c r="F4" s="966" t="s">
        <v>271</v>
      </c>
      <c r="G4" s="966"/>
      <c r="H4" s="966" t="s">
        <v>272</v>
      </c>
      <c r="I4" s="966"/>
      <c r="J4" s="966" t="s">
        <v>273</v>
      </c>
      <c r="K4" s="967"/>
    </row>
    <row r="5" spans="1:11" ht="24" customHeight="1" x14ac:dyDescent="0.3">
      <c r="A5" s="969"/>
      <c r="B5" s="469" t="s">
        <v>274</v>
      </c>
      <c r="C5" s="469" t="s">
        <v>275</v>
      </c>
      <c r="D5" s="469" t="s">
        <v>276</v>
      </c>
      <c r="E5" s="469" t="s">
        <v>275</v>
      </c>
      <c r="F5" s="469" t="s">
        <v>277</v>
      </c>
      <c r="G5" s="469" t="s">
        <v>275</v>
      </c>
      <c r="H5" s="469" t="s">
        <v>277</v>
      </c>
      <c r="I5" s="469" t="s">
        <v>275</v>
      </c>
      <c r="J5" s="469" t="s">
        <v>274</v>
      </c>
      <c r="K5" s="468" t="s">
        <v>275</v>
      </c>
    </row>
    <row r="6" spans="1:11" ht="24" customHeight="1" x14ac:dyDescent="0.3">
      <c r="A6" s="158" t="s">
        <v>82</v>
      </c>
      <c r="B6" s="653">
        <v>343</v>
      </c>
      <c r="C6" s="654">
        <v>4233</v>
      </c>
      <c r="D6" s="654">
        <v>586</v>
      </c>
      <c r="E6" s="654">
        <v>586</v>
      </c>
      <c r="F6" s="655">
        <v>4852</v>
      </c>
      <c r="G6" s="654">
        <v>4852</v>
      </c>
      <c r="H6" s="655">
        <v>1176</v>
      </c>
      <c r="I6" s="655">
        <v>588</v>
      </c>
      <c r="J6" s="654">
        <v>283</v>
      </c>
      <c r="K6" s="654">
        <v>154</v>
      </c>
    </row>
    <row r="7" spans="1:11" ht="24" customHeight="1" x14ac:dyDescent="0.3">
      <c r="A7" s="158" t="s">
        <v>22</v>
      </c>
      <c r="B7" s="34">
        <v>316</v>
      </c>
      <c r="C7" s="35">
        <v>5805</v>
      </c>
      <c r="D7" s="35">
        <v>462</v>
      </c>
      <c r="E7" s="35">
        <v>462</v>
      </c>
      <c r="F7" s="36">
        <v>3274</v>
      </c>
      <c r="G7" s="35">
        <v>7857</v>
      </c>
      <c r="H7" s="36">
        <v>8230</v>
      </c>
      <c r="I7" s="36">
        <v>4115</v>
      </c>
      <c r="J7" s="35">
        <v>223</v>
      </c>
      <c r="K7" s="35">
        <v>122</v>
      </c>
    </row>
    <row r="8" spans="1:11" ht="24" customHeight="1" x14ac:dyDescent="0.3">
      <c r="A8" s="158" t="s">
        <v>83</v>
      </c>
      <c r="B8" s="159">
        <v>419</v>
      </c>
      <c r="C8" s="160">
        <v>5274</v>
      </c>
      <c r="D8" s="160">
        <v>400</v>
      </c>
      <c r="E8" s="160">
        <v>400</v>
      </c>
      <c r="F8" s="160">
        <v>2814</v>
      </c>
      <c r="G8" s="160">
        <v>6359</v>
      </c>
      <c r="H8" s="160">
        <v>7608</v>
      </c>
      <c r="I8" s="160">
        <v>3804</v>
      </c>
      <c r="J8" s="160">
        <v>266</v>
      </c>
      <c r="K8" s="160">
        <v>164</v>
      </c>
    </row>
    <row r="9" spans="1:11" ht="24" customHeight="1" x14ac:dyDescent="0.3">
      <c r="A9" s="158" t="s">
        <v>24</v>
      </c>
      <c r="B9" s="159">
        <v>461</v>
      </c>
      <c r="C9" s="160">
        <v>5360</v>
      </c>
      <c r="D9" s="160">
        <v>323</v>
      </c>
      <c r="E9" s="160">
        <v>323</v>
      </c>
      <c r="F9" s="160">
        <v>2650</v>
      </c>
      <c r="G9" s="160">
        <v>5744</v>
      </c>
      <c r="H9" s="160">
        <v>7576</v>
      </c>
      <c r="I9" s="160">
        <v>3788</v>
      </c>
      <c r="J9" s="160">
        <v>207</v>
      </c>
      <c r="K9" s="160">
        <v>127</v>
      </c>
    </row>
    <row r="10" spans="1:11" ht="24" customHeight="1" x14ac:dyDescent="0.3">
      <c r="A10" s="161" t="s">
        <v>25</v>
      </c>
      <c r="B10" s="162">
        <v>316</v>
      </c>
      <c r="C10" s="163">
        <v>6437</v>
      </c>
      <c r="D10" s="163">
        <v>319</v>
      </c>
      <c r="E10" s="163">
        <v>319</v>
      </c>
      <c r="F10" s="163">
        <v>3482</v>
      </c>
      <c r="G10" s="163">
        <v>6643</v>
      </c>
      <c r="H10" s="163">
        <v>7238</v>
      </c>
      <c r="I10" s="163">
        <v>3619</v>
      </c>
      <c r="J10" s="163">
        <v>129</v>
      </c>
      <c r="K10" s="163">
        <v>80</v>
      </c>
    </row>
    <row r="11" spans="1:11" ht="24" customHeight="1" x14ac:dyDescent="0.3">
      <c r="A11" s="161" t="s">
        <v>26</v>
      </c>
      <c r="B11" s="162">
        <v>192</v>
      </c>
      <c r="C11" s="163">
        <v>6025</v>
      </c>
      <c r="D11" s="163">
        <v>418</v>
      </c>
      <c r="E11" s="163">
        <v>418</v>
      </c>
      <c r="F11" s="163">
        <v>4224</v>
      </c>
      <c r="G11" s="163">
        <v>8211</v>
      </c>
      <c r="H11" s="163">
        <v>9916</v>
      </c>
      <c r="I11" s="163">
        <v>4958</v>
      </c>
      <c r="J11" s="163">
        <v>67</v>
      </c>
      <c r="K11" s="163">
        <v>39</v>
      </c>
    </row>
    <row r="12" spans="1:11" x14ac:dyDescent="0.3">
      <c r="A12" s="916" t="s">
        <v>278</v>
      </c>
      <c r="B12" s="916"/>
      <c r="C12" s="28"/>
      <c r="D12" s="28"/>
      <c r="E12" s="28"/>
      <c r="F12" s="28"/>
      <c r="G12" s="28"/>
      <c r="H12" s="28"/>
      <c r="I12" s="28"/>
      <c r="J12" s="28"/>
      <c r="K12" s="28"/>
    </row>
  </sheetData>
  <mergeCells count="7">
    <mergeCell ref="H4:I4"/>
    <mergeCell ref="J4:K4"/>
    <mergeCell ref="A12:B12"/>
    <mergeCell ref="A4:A5"/>
    <mergeCell ref="B4:C4"/>
    <mergeCell ref="D4:E4"/>
    <mergeCell ref="F4:G4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" sqref="B1"/>
    </sheetView>
  </sheetViews>
  <sheetFormatPr defaultRowHeight="16.5" x14ac:dyDescent="0.3"/>
  <cols>
    <col min="1" max="5" width="15.625" customWidth="1"/>
  </cols>
  <sheetData>
    <row r="1" spans="1:5" x14ac:dyDescent="0.3">
      <c r="B1" s="19" t="s">
        <v>279</v>
      </c>
      <c r="C1" s="5"/>
      <c r="D1" s="53"/>
      <c r="E1" s="132"/>
    </row>
    <row r="2" spans="1:5" x14ac:dyDescent="0.3">
      <c r="A2" s="132"/>
      <c r="B2" s="132"/>
      <c r="C2" s="132"/>
      <c r="D2" s="132"/>
      <c r="E2" s="132"/>
    </row>
    <row r="3" spans="1:5" x14ac:dyDescent="0.3">
      <c r="A3" s="164" t="s">
        <v>51</v>
      </c>
      <c r="B3" s="165"/>
      <c r="C3" s="165"/>
      <c r="D3" s="165"/>
      <c r="E3" s="165"/>
    </row>
    <row r="4" spans="1:5" ht="24" customHeight="1" x14ac:dyDescent="0.3">
      <c r="A4" s="877" t="s">
        <v>2</v>
      </c>
      <c r="B4" s="966" t="s">
        <v>280</v>
      </c>
      <c r="C4" s="966"/>
      <c r="D4" s="971"/>
      <c r="E4" s="972"/>
    </row>
    <row r="5" spans="1:5" ht="24" customHeight="1" x14ac:dyDescent="0.3">
      <c r="A5" s="878"/>
      <c r="B5" s="885" t="s">
        <v>281</v>
      </c>
      <c r="C5" s="880" t="s">
        <v>282</v>
      </c>
      <c r="D5" s="906"/>
      <c r="E5" s="906"/>
    </row>
    <row r="6" spans="1:5" ht="24" customHeight="1" x14ac:dyDescent="0.3">
      <c r="A6" s="970"/>
      <c r="B6" s="891"/>
      <c r="C6" s="490"/>
      <c r="D6" s="471" t="s">
        <v>69</v>
      </c>
      <c r="E6" s="472" t="s">
        <v>70</v>
      </c>
    </row>
    <row r="7" spans="1:5" ht="24" customHeight="1" x14ac:dyDescent="0.3">
      <c r="A7" s="14" t="s">
        <v>21</v>
      </c>
      <c r="B7" s="34">
        <v>3491</v>
      </c>
      <c r="C7" s="35">
        <v>4110</v>
      </c>
      <c r="D7" s="166" t="s">
        <v>283</v>
      </c>
      <c r="E7" s="166" t="s">
        <v>283</v>
      </c>
    </row>
    <row r="8" spans="1:5" ht="24" customHeight="1" x14ac:dyDescent="0.3">
      <c r="A8" s="14" t="s">
        <v>22</v>
      </c>
      <c r="B8" s="35">
        <v>3309</v>
      </c>
      <c r="C8" s="35">
        <v>2186</v>
      </c>
      <c r="D8" s="166" t="s">
        <v>283</v>
      </c>
      <c r="E8" s="166" t="s">
        <v>283</v>
      </c>
    </row>
    <row r="9" spans="1:5" ht="24" customHeight="1" x14ac:dyDescent="0.3">
      <c r="A9" s="167" t="s">
        <v>23</v>
      </c>
      <c r="B9" s="34">
        <v>3446</v>
      </c>
      <c r="C9" s="35">
        <v>2002</v>
      </c>
      <c r="D9" s="168">
        <v>1067</v>
      </c>
      <c r="E9" s="168">
        <v>935</v>
      </c>
    </row>
    <row r="10" spans="1:5" ht="24" customHeight="1" x14ac:dyDescent="0.3">
      <c r="A10" s="167" t="s">
        <v>24</v>
      </c>
      <c r="B10" s="169">
        <v>3213</v>
      </c>
      <c r="C10" s="170">
        <v>1469</v>
      </c>
      <c r="D10" s="170">
        <v>807</v>
      </c>
      <c r="E10" s="170">
        <v>662</v>
      </c>
    </row>
    <row r="11" spans="1:5" ht="24" customHeight="1" x14ac:dyDescent="0.3">
      <c r="A11" s="171" t="s">
        <v>25</v>
      </c>
      <c r="B11" s="172">
        <v>2667</v>
      </c>
      <c r="C11" s="173">
        <v>2089</v>
      </c>
      <c r="D11" s="173">
        <v>1150</v>
      </c>
      <c r="E11" s="173">
        <v>939</v>
      </c>
    </row>
    <row r="12" spans="1:5" ht="24" customHeight="1" x14ac:dyDescent="0.3">
      <c r="A12" s="171" t="s">
        <v>26</v>
      </c>
      <c r="B12" s="172">
        <f>B14+B15+B16+B17+B18+B19+B20+B21+B22+B23+B24+B25</f>
        <v>2812</v>
      </c>
      <c r="C12" s="173">
        <f>C14+C15+C16+C17+C18+C19+C20+C21+C22+C23+C24+C25</f>
        <v>1916</v>
      </c>
      <c r="D12" s="173">
        <f>D14+D15+D16+D17+D18+D19+D20+D21+D22+D23+D24+D25</f>
        <v>1010</v>
      </c>
      <c r="E12" s="173">
        <f>E14+E15+E16+E17+E18+E19+E20+E21+E22+E23+E24+E25</f>
        <v>906</v>
      </c>
    </row>
    <row r="13" spans="1:5" ht="24" customHeight="1" x14ac:dyDescent="0.3">
      <c r="A13" s="378"/>
      <c r="B13" s="35">
        <f>SUM(B14:B25)</f>
        <v>2812</v>
      </c>
      <c r="C13" s="35">
        <f t="shared" ref="C13:E13" si="0">SUM(C14:C25)</f>
        <v>1916</v>
      </c>
      <c r="D13" s="35">
        <f t="shared" si="0"/>
        <v>1010</v>
      </c>
      <c r="E13" s="35">
        <f t="shared" si="0"/>
        <v>906</v>
      </c>
    </row>
    <row r="14" spans="1:5" ht="24" customHeight="1" x14ac:dyDescent="0.3">
      <c r="A14" s="14" t="s">
        <v>284</v>
      </c>
      <c r="B14" s="174">
        <v>173</v>
      </c>
      <c r="C14" s="175">
        <v>176</v>
      </c>
      <c r="D14" s="168">
        <v>91</v>
      </c>
      <c r="E14" s="168">
        <v>85</v>
      </c>
    </row>
    <row r="15" spans="1:5" ht="24" customHeight="1" x14ac:dyDescent="0.3">
      <c r="A15" s="14" t="s">
        <v>285</v>
      </c>
      <c r="B15" s="175">
        <v>203</v>
      </c>
      <c r="C15" s="175">
        <v>201</v>
      </c>
      <c r="D15" s="168">
        <v>104</v>
      </c>
      <c r="E15" s="168">
        <v>97</v>
      </c>
    </row>
    <row r="16" spans="1:5" ht="24" customHeight="1" x14ac:dyDescent="0.3">
      <c r="A16" s="14" t="s">
        <v>286</v>
      </c>
      <c r="B16" s="175">
        <v>212</v>
      </c>
      <c r="C16" s="175">
        <v>203</v>
      </c>
      <c r="D16" s="168">
        <v>97</v>
      </c>
      <c r="E16" s="168">
        <v>106</v>
      </c>
    </row>
    <row r="17" spans="1:5" ht="24" customHeight="1" x14ac:dyDescent="0.3">
      <c r="A17" s="14" t="s">
        <v>287</v>
      </c>
      <c r="B17" s="176">
        <v>178</v>
      </c>
      <c r="C17" s="175">
        <v>207</v>
      </c>
      <c r="D17" s="168">
        <v>110</v>
      </c>
      <c r="E17" s="168">
        <v>97</v>
      </c>
    </row>
    <row r="18" spans="1:5" ht="24" customHeight="1" x14ac:dyDescent="0.3">
      <c r="A18" s="14" t="s">
        <v>288</v>
      </c>
      <c r="B18" s="175">
        <v>227</v>
      </c>
      <c r="C18" s="175">
        <v>207</v>
      </c>
      <c r="D18" s="168">
        <v>98</v>
      </c>
      <c r="E18" s="168">
        <v>109</v>
      </c>
    </row>
    <row r="19" spans="1:5" ht="24" customHeight="1" x14ac:dyDescent="0.3">
      <c r="A19" s="14" t="s">
        <v>289</v>
      </c>
      <c r="B19" s="175">
        <v>325</v>
      </c>
      <c r="C19" s="175">
        <v>164</v>
      </c>
      <c r="D19" s="168">
        <v>93</v>
      </c>
      <c r="E19" s="168">
        <v>71</v>
      </c>
    </row>
    <row r="20" spans="1:5" ht="24" customHeight="1" x14ac:dyDescent="0.3">
      <c r="A20" s="14" t="s">
        <v>290</v>
      </c>
      <c r="B20" s="175">
        <v>236</v>
      </c>
      <c r="C20" s="175">
        <v>168</v>
      </c>
      <c r="D20" s="168">
        <v>82</v>
      </c>
      <c r="E20" s="168">
        <v>86</v>
      </c>
    </row>
    <row r="21" spans="1:5" ht="24" customHeight="1" x14ac:dyDescent="0.3">
      <c r="A21" s="14" t="s">
        <v>291</v>
      </c>
      <c r="B21" s="175">
        <v>228</v>
      </c>
      <c r="C21" s="175">
        <v>163</v>
      </c>
      <c r="D21" s="168">
        <v>90</v>
      </c>
      <c r="E21" s="168">
        <v>73</v>
      </c>
    </row>
    <row r="22" spans="1:5" ht="24" customHeight="1" x14ac:dyDescent="0.3">
      <c r="A22" s="14" t="s">
        <v>292</v>
      </c>
      <c r="B22" s="175">
        <v>222</v>
      </c>
      <c r="C22" s="175">
        <v>156</v>
      </c>
      <c r="D22" s="168">
        <v>80</v>
      </c>
      <c r="E22" s="168">
        <v>76</v>
      </c>
    </row>
    <row r="23" spans="1:5" ht="24" customHeight="1" x14ac:dyDescent="0.3">
      <c r="A23" s="14" t="s">
        <v>293</v>
      </c>
      <c r="B23" s="35">
        <v>196</v>
      </c>
      <c r="C23" s="175">
        <v>129</v>
      </c>
      <c r="D23" s="168">
        <v>77</v>
      </c>
      <c r="E23" s="168">
        <v>52</v>
      </c>
    </row>
    <row r="24" spans="1:5" ht="24" customHeight="1" x14ac:dyDescent="0.3">
      <c r="A24" s="14" t="s">
        <v>294</v>
      </c>
      <c r="B24" s="35">
        <v>424</v>
      </c>
      <c r="C24" s="175">
        <v>57</v>
      </c>
      <c r="D24" s="168">
        <v>39</v>
      </c>
      <c r="E24" s="168">
        <v>18</v>
      </c>
    </row>
    <row r="25" spans="1:5" ht="24" customHeight="1" x14ac:dyDescent="0.3">
      <c r="A25" s="15" t="s">
        <v>295</v>
      </c>
      <c r="B25" s="177">
        <v>188</v>
      </c>
      <c r="C25" s="177">
        <v>85</v>
      </c>
      <c r="D25" s="178">
        <v>49</v>
      </c>
      <c r="E25" s="178">
        <v>36</v>
      </c>
    </row>
    <row r="26" spans="1:5" x14ac:dyDescent="0.3">
      <c r="A26" s="20" t="s">
        <v>278</v>
      </c>
      <c r="B26" s="5"/>
      <c r="C26" s="5"/>
      <c r="D26" s="5"/>
      <c r="E26" s="5"/>
    </row>
  </sheetData>
  <mergeCells count="4">
    <mergeCell ref="A4:A6"/>
    <mergeCell ref="B4:E4"/>
    <mergeCell ref="B5:B6"/>
    <mergeCell ref="C5:E5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" sqref="C1"/>
    </sheetView>
  </sheetViews>
  <sheetFormatPr defaultRowHeight="16.5" x14ac:dyDescent="0.3"/>
  <cols>
    <col min="1" max="14" width="15.625" customWidth="1"/>
  </cols>
  <sheetData>
    <row r="1" spans="1:14" x14ac:dyDescent="0.3">
      <c r="A1" s="91"/>
      <c r="B1" s="18"/>
      <c r="C1" s="91" t="s">
        <v>754</v>
      </c>
      <c r="D1" s="18"/>
      <c r="E1" s="18"/>
      <c r="F1" s="20"/>
      <c r="G1" s="18"/>
      <c r="H1" s="20"/>
      <c r="I1" s="32"/>
      <c r="J1" s="18"/>
      <c r="K1" s="32"/>
      <c r="L1" s="18"/>
      <c r="M1" s="32"/>
      <c r="N1" s="18"/>
    </row>
    <row r="2" spans="1:14" x14ac:dyDescent="0.3">
      <c r="A2" s="20" t="s">
        <v>296</v>
      </c>
      <c r="B2" s="18"/>
      <c r="C2" s="32"/>
      <c r="D2" s="18"/>
      <c r="E2" s="18"/>
      <c r="F2" s="20" t="s">
        <v>0</v>
      </c>
      <c r="G2" s="18"/>
      <c r="H2" s="20" t="s">
        <v>0</v>
      </c>
      <c r="I2" s="32"/>
      <c r="J2" s="18"/>
      <c r="K2" s="32"/>
      <c r="L2" s="18"/>
      <c r="M2" s="32"/>
      <c r="N2" s="18"/>
    </row>
    <row r="3" spans="1:14" ht="24" customHeight="1" x14ac:dyDescent="0.3">
      <c r="A3" s="977" t="s">
        <v>2</v>
      </c>
      <c r="B3" s="980" t="s">
        <v>297</v>
      </c>
      <c r="C3" s="981"/>
      <c r="D3" s="982"/>
      <c r="E3" s="983" t="s">
        <v>298</v>
      </c>
      <c r="F3" s="983"/>
      <c r="G3" s="983"/>
      <c r="H3" s="983"/>
      <c r="I3" s="983" t="s">
        <v>299</v>
      </c>
      <c r="J3" s="983"/>
      <c r="K3" s="983"/>
      <c r="L3" s="980"/>
      <c r="M3" s="980" t="s">
        <v>300</v>
      </c>
      <c r="N3" s="906"/>
    </row>
    <row r="4" spans="1:14" ht="24" customHeight="1" x14ac:dyDescent="0.3">
      <c r="A4" s="978"/>
      <c r="B4" s="973" t="s">
        <v>301</v>
      </c>
      <c r="C4" s="983"/>
      <c r="D4" s="983"/>
      <c r="E4" s="983" t="s">
        <v>302</v>
      </c>
      <c r="F4" s="973" t="s">
        <v>301</v>
      </c>
      <c r="G4" s="983"/>
      <c r="H4" s="983"/>
      <c r="I4" s="983" t="s">
        <v>302</v>
      </c>
      <c r="J4" s="973" t="s">
        <v>301</v>
      </c>
      <c r="K4" s="983"/>
      <c r="L4" s="983"/>
      <c r="M4" s="980" t="s">
        <v>301</v>
      </c>
      <c r="N4" s="906"/>
    </row>
    <row r="5" spans="1:14" ht="24" customHeight="1" x14ac:dyDescent="0.3">
      <c r="A5" s="978"/>
      <c r="B5" s="487" t="s">
        <v>222</v>
      </c>
      <c r="C5" s="973" t="s">
        <v>303</v>
      </c>
      <c r="D5" s="973" t="s">
        <v>304</v>
      </c>
      <c r="E5" s="983"/>
      <c r="F5" s="487" t="s">
        <v>222</v>
      </c>
      <c r="G5" s="973" t="s">
        <v>303</v>
      </c>
      <c r="H5" s="973" t="s">
        <v>304</v>
      </c>
      <c r="I5" s="983"/>
      <c r="J5" s="487" t="s">
        <v>222</v>
      </c>
      <c r="K5" s="973" t="s">
        <v>303</v>
      </c>
      <c r="L5" s="973" t="s">
        <v>304</v>
      </c>
      <c r="M5" s="973" t="s">
        <v>305</v>
      </c>
      <c r="N5" s="975" t="s">
        <v>306</v>
      </c>
    </row>
    <row r="6" spans="1:14" ht="24" customHeight="1" x14ac:dyDescent="0.3">
      <c r="A6" s="979"/>
      <c r="B6" s="486"/>
      <c r="C6" s="974"/>
      <c r="D6" s="974"/>
      <c r="E6" s="983"/>
      <c r="F6" s="486"/>
      <c r="G6" s="974"/>
      <c r="H6" s="974"/>
      <c r="I6" s="983"/>
      <c r="J6" s="486"/>
      <c r="K6" s="974"/>
      <c r="L6" s="974"/>
      <c r="M6" s="891"/>
      <c r="N6" s="976"/>
    </row>
    <row r="7" spans="1:14" ht="24" customHeight="1" x14ac:dyDescent="0.3">
      <c r="A7" s="180" t="s">
        <v>82</v>
      </c>
      <c r="B7" s="656">
        <v>433423</v>
      </c>
      <c r="C7" s="657">
        <v>100033</v>
      </c>
      <c r="D7" s="657">
        <v>152411</v>
      </c>
      <c r="E7" s="658">
        <v>10932</v>
      </c>
      <c r="F7" s="657">
        <v>252444</v>
      </c>
      <c r="G7" s="657">
        <v>100033</v>
      </c>
      <c r="H7" s="657">
        <v>152411</v>
      </c>
      <c r="I7" s="657">
        <v>157</v>
      </c>
      <c r="J7" s="657">
        <v>41649</v>
      </c>
      <c r="K7" s="657">
        <v>14214</v>
      </c>
      <c r="L7" s="657">
        <v>27435</v>
      </c>
      <c r="M7" s="657">
        <v>63978</v>
      </c>
      <c r="N7" s="659">
        <v>139330</v>
      </c>
    </row>
    <row r="8" spans="1:14" ht="24" customHeight="1" x14ac:dyDescent="0.3">
      <c r="A8" s="180" t="s">
        <v>22</v>
      </c>
      <c r="B8" s="660">
        <v>430135</v>
      </c>
      <c r="C8" s="661">
        <v>250001</v>
      </c>
      <c r="D8" s="661">
        <v>180134</v>
      </c>
      <c r="E8" s="662">
        <v>11707</v>
      </c>
      <c r="F8" s="661">
        <v>257267</v>
      </c>
      <c r="G8" s="661">
        <v>103987</v>
      </c>
      <c r="H8" s="661">
        <v>153280</v>
      </c>
      <c r="I8" s="661">
        <v>156</v>
      </c>
      <c r="J8" s="661">
        <v>40976</v>
      </c>
      <c r="K8" s="661">
        <v>14122</v>
      </c>
      <c r="L8" s="661">
        <v>26854</v>
      </c>
      <c r="M8" s="661">
        <v>62203</v>
      </c>
      <c r="N8" s="663">
        <v>131892</v>
      </c>
    </row>
    <row r="9" spans="1:14" ht="24" customHeight="1" x14ac:dyDescent="0.3">
      <c r="A9" s="180" t="s">
        <v>83</v>
      </c>
      <c r="B9" s="664">
        <v>438939</v>
      </c>
      <c r="C9" s="665">
        <v>258649</v>
      </c>
      <c r="D9" s="665">
        <v>180290</v>
      </c>
      <c r="E9" s="666">
        <v>12559</v>
      </c>
      <c r="F9" s="665">
        <v>264991</v>
      </c>
      <c r="G9" s="667">
        <v>109284</v>
      </c>
      <c r="H9" s="667">
        <v>155707</v>
      </c>
      <c r="I9" s="667">
        <v>165</v>
      </c>
      <c r="J9" s="665">
        <v>37461</v>
      </c>
      <c r="K9" s="665">
        <v>12878</v>
      </c>
      <c r="L9" s="667">
        <v>24583</v>
      </c>
      <c r="M9" s="667">
        <v>62183</v>
      </c>
      <c r="N9" s="668">
        <v>136487</v>
      </c>
    </row>
    <row r="10" spans="1:14" ht="24" customHeight="1" x14ac:dyDescent="0.3">
      <c r="A10" s="180" t="s">
        <v>24</v>
      </c>
      <c r="B10" s="669">
        <v>429448</v>
      </c>
      <c r="C10" s="670">
        <v>249983</v>
      </c>
      <c r="D10" s="670">
        <v>179465</v>
      </c>
      <c r="E10" s="671">
        <v>13944</v>
      </c>
      <c r="F10" s="670">
        <v>269981</v>
      </c>
      <c r="G10" s="672">
        <v>114392</v>
      </c>
      <c r="H10" s="672">
        <v>155589</v>
      </c>
      <c r="I10" s="672">
        <v>167</v>
      </c>
      <c r="J10" s="670">
        <v>36764</v>
      </c>
      <c r="K10" s="670">
        <v>12888</v>
      </c>
      <c r="L10" s="672">
        <v>23876</v>
      </c>
      <c r="M10" s="672">
        <v>60884</v>
      </c>
      <c r="N10" s="673">
        <v>122703</v>
      </c>
    </row>
    <row r="11" spans="1:14" ht="24" customHeight="1" x14ac:dyDescent="0.3">
      <c r="A11" s="181" t="s">
        <v>25</v>
      </c>
      <c r="B11" s="674">
        <v>427677</v>
      </c>
      <c r="C11" s="675">
        <v>250618</v>
      </c>
      <c r="D11" s="675">
        <v>177059</v>
      </c>
      <c r="E11" s="676">
        <v>14869</v>
      </c>
      <c r="F11" s="675">
        <v>272468</v>
      </c>
      <c r="G11" s="677">
        <v>118519</v>
      </c>
      <c r="H11" s="677">
        <v>153949</v>
      </c>
      <c r="I11" s="677">
        <v>163</v>
      </c>
      <c r="J11" s="675">
        <v>35751</v>
      </c>
      <c r="K11" s="675">
        <v>12641</v>
      </c>
      <c r="L11" s="677">
        <v>23110</v>
      </c>
      <c r="M11" s="677">
        <v>60457</v>
      </c>
      <c r="N11" s="678">
        <v>119458</v>
      </c>
    </row>
    <row r="12" spans="1:14" ht="24" customHeight="1" x14ac:dyDescent="0.3">
      <c r="A12" s="181" t="s">
        <v>26</v>
      </c>
      <c r="B12" s="182">
        <v>429606</v>
      </c>
      <c r="C12" s="183">
        <f>G12+K12+N12</f>
        <v>254023</v>
      </c>
      <c r="D12" s="183">
        <f>H12+L12</f>
        <v>175583</v>
      </c>
      <c r="E12" s="184">
        <v>15341</v>
      </c>
      <c r="F12" s="183">
        <v>276134</v>
      </c>
      <c r="G12" s="185">
        <v>123059</v>
      </c>
      <c r="H12" s="185">
        <v>153075</v>
      </c>
      <c r="I12" s="185">
        <v>161</v>
      </c>
      <c r="J12" s="183">
        <v>35334</v>
      </c>
      <c r="K12" s="183">
        <v>12826</v>
      </c>
      <c r="L12" s="185">
        <v>22508</v>
      </c>
      <c r="M12" s="185">
        <v>61150</v>
      </c>
      <c r="N12" s="183">
        <v>118138</v>
      </c>
    </row>
    <row r="13" spans="1:14" x14ac:dyDescent="0.15">
      <c r="A13" s="488" t="s">
        <v>307</v>
      </c>
      <c r="B13" s="186"/>
      <c r="C13" s="186"/>
      <c r="D13" s="186"/>
      <c r="E13" s="187"/>
      <c r="F13" s="188"/>
      <c r="G13" s="188"/>
      <c r="H13" s="189"/>
      <c r="I13" s="188"/>
      <c r="J13" s="189"/>
      <c r="K13" s="189"/>
      <c r="L13" s="189"/>
      <c r="M13" s="187"/>
      <c r="N13" s="186"/>
    </row>
    <row r="14" spans="1:14" x14ac:dyDescent="0.15">
      <c r="A14" s="488" t="s">
        <v>308</v>
      </c>
      <c r="B14" s="186"/>
      <c r="C14" s="186"/>
      <c r="D14" s="186"/>
      <c r="E14" s="187"/>
      <c r="F14" s="186"/>
      <c r="G14" s="186"/>
      <c r="H14" s="187"/>
      <c r="I14" s="186"/>
      <c r="J14" s="187"/>
      <c r="K14" s="190"/>
      <c r="L14" s="187"/>
      <c r="M14" s="187"/>
      <c r="N14" s="186"/>
    </row>
    <row r="15" spans="1:14" x14ac:dyDescent="0.15">
      <c r="A15" s="488" t="s">
        <v>309</v>
      </c>
      <c r="B15" s="186"/>
      <c r="C15" s="186"/>
      <c r="D15" s="186"/>
      <c r="E15" s="187"/>
      <c r="F15" s="186"/>
      <c r="G15" s="186"/>
      <c r="H15" s="187"/>
      <c r="I15" s="186"/>
      <c r="J15" s="187"/>
      <c r="K15" s="187"/>
      <c r="L15" s="186"/>
      <c r="M15" s="187"/>
      <c r="N15" s="186"/>
    </row>
  </sheetData>
  <mergeCells count="19">
    <mergeCell ref="M5:M6"/>
    <mergeCell ref="N5:N6"/>
    <mergeCell ref="A3:A6"/>
    <mergeCell ref="B3:D3"/>
    <mergeCell ref="E3:H3"/>
    <mergeCell ref="I3:L3"/>
    <mergeCell ref="M3:N3"/>
    <mergeCell ref="B4:D4"/>
    <mergeCell ref="E4:E6"/>
    <mergeCell ref="F4:H4"/>
    <mergeCell ref="I4:I6"/>
    <mergeCell ref="J4:L4"/>
    <mergeCell ref="M4:N4"/>
    <mergeCell ref="C5:C6"/>
    <mergeCell ref="D5:D6"/>
    <mergeCell ref="G5:G6"/>
    <mergeCell ref="H5:H6"/>
    <mergeCell ref="K5:K6"/>
    <mergeCell ref="L5:L6"/>
  </mergeCells>
  <phoneticPr fontId="3" type="noConversion"/>
  <hyperlinks>
    <hyperlink ref="A7" location="목차!G104" display="목록으로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" sqref="C1"/>
    </sheetView>
  </sheetViews>
  <sheetFormatPr defaultRowHeight="16.5" x14ac:dyDescent="0.3"/>
  <cols>
    <col min="1" max="9" width="15.625" customWidth="1"/>
  </cols>
  <sheetData>
    <row r="1" spans="1:9" x14ac:dyDescent="0.3">
      <c r="A1" s="91"/>
      <c r="B1" s="18"/>
      <c r="C1" s="91" t="s">
        <v>310</v>
      </c>
      <c r="D1" s="18"/>
      <c r="E1" s="18"/>
      <c r="F1" s="20"/>
      <c r="G1" s="18"/>
      <c r="H1" s="20"/>
      <c r="I1" s="32"/>
    </row>
    <row r="2" spans="1:9" x14ac:dyDescent="0.3">
      <c r="A2" s="20" t="s">
        <v>311</v>
      </c>
      <c r="B2" s="5"/>
      <c r="C2" s="5"/>
      <c r="D2" s="20" t="s">
        <v>0</v>
      </c>
      <c r="E2" s="5"/>
      <c r="F2" s="5"/>
      <c r="G2" s="5"/>
      <c r="H2" s="5"/>
      <c r="I2" s="5"/>
    </row>
    <row r="3" spans="1:9" ht="24" customHeight="1" x14ac:dyDescent="0.3">
      <c r="A3" s="985" t="s">
        <v>2</v>
      </c>
      <c r="B3" s="987" t="s">
        <v>312</v>
      </c>
      <c r="C3" s="988"/>
      <c r="D3" s="985"/>
      <c r="E3" s="989" t="s">
        <v>313</v>
      </c>
      <c r="F3" s="989"/>
      <c r="G3" s="989" t="s">
        <v>314</v>
      </c>
      <c r="H3" s="989" t="s">
        <v>315</v>
      </c>
      <c r="I3" s="984" t="s">
        <v>316</v>
      </c>
    </row>
    <row r="4" spans="1:9" ht="24" customHeight="1" x14ac:dyDescent="0.3">
      <c r="A4" s="986"/>
      <c r="B4" s="191"/>
      <c r="C4" s="192" t="s">
        <v>69</v>
      </c>
      <c r="D4" s="192" t="s">
        <v>70</v>
      </c>
      <c r="E4" s="489" t="s">
        <v>317</v>
      </c>
      <c r="F4" s="489" t="s">
        <v>318</v>
      </c>
      <c r="G4" s="989"/>
      <c r="H4" s="989"/>
      <c r="I4" s="984"/>
    </row>
    <row r="5" spans="1:9" ht="24" customHeight="1" x14ac:dyDescent="0.3">
      <c r="A5" s="14" t="s">
        <v>82</v>
      </c>
      <c r="B5" s="615">
        <v>148060</v>
      </c>
      <c r="C5" s="617">
        <v>85570</v>
      </c>
      <c r="D5" s="617">
        <v>62490</v>
      </c>
      <c r="E5" s="617">
        <v>11426</v>
      </c>
      <c r="F5" s="617">
        <v>69562</v>
      </c>
      <c r="G5" s="617">
        <v>75725</v>
      </c>
      <c r="H5" s="617">
        <v>2104</v>
      </c>
      <c r="I5" s="679">
        <v>669</v>
      </c>
    </row>
    <row r="6" spans="1:9" ht="24" customHeight="1" x14ac:dyDescent="0.3">
      <c r="A6" s="14" t="s">
        <v>22</v>
      </c>
      <c r="B6" s="620">
        <v>150183</v>
      </c>
      <c r="C6" s="622">
        <v>85594</v>
      </c>
      <c r="D6" s="622">
        <v>64589</v>
      </c>
      <c r="E6" s="622">
        <v>12193</v>
      </c>
      <c r="F6" s="622">
        <v>72847</v>
      </c>
      <c r="G6" s="622">
        <v>74700</v>
      </c>
      <c r="H6" s="622">
        <v>1817</v>
      </c>
      <c r="I6" s="680">
        <v>819</v>
      </c>
    </row>
    <row r="7" spans="1:9" ht="24" customHeight="1" x14ac:dyDescent="0.3">
      <c r="A7" s="14" t="s">
        <v>83</v>
      </c>
      <c r="B7" s="681">
        <v>152254</v>
      </c>
      <c r="C7" s="628">
        <v>85537</v>
      </c>
      <c r="D7" s="628">
        <v>66717</v>
      </c>
      <c r="E7" s="628">
        <v>12892</v>
      </c>
      <c r="F7" s="628">
        <v>75005</v>
      </c>
      <c r="G7" s="628">
        <v>73995</v>
      </c>
      <c r="H7" s="628">
        <v>2130</v>
      </c>
      <c r="I7" s="682">
        <v>1124</v>
      </c>
    </row>
    <row r="8" spans="1:9" ht="24" customHeight="1" x14ac:dyDescent="0.3">
      <c r="A8" s="14" t="s">
        <v>24</v>
      </c>
      <c r="B8" s="517">
        <v>155348</v>
      </c>
      <c r="C8" s="518">
        <v>86529</v>
      </c>
      <c r="D8" s="518">
        <v>68819</v>
      </c>
      <c r="E8" s="518">
        <v>14387</v>
      </c>
      <c r="F8" s="518">
        <v>78939</v>
      </c>
      <c r="G8" s="518">
        <v>72491</v>
      </c>
      <c r="H8" s="518">
        <v>2458</v>
      </c>
      <c r="I8" s="683">
        <v>1460</v>
      </c>
    </row>
    <row r="9" spans="1:9" ht="24" customHeight="1" x14ac:dyDescent="0.3">
      <c r="A9" s="15" t="s">
        <v>25</v>
      </c>
      <c r="B9" s="684">
        <v>158989</v>
      </c>
      <c r="C9" s="594">
        <v>87813</v>
      </c>
      <c r="D9" s="594">
        <v>71176</v>
      </c>
      <c r="E9" s="594">
        <v>15235</v>
      </c>
      <c r="F9" s="594">
        <v>83652</v>
      </c>
      <c r="G9" s="594">
        <v>70293</v>
      </c>
      <c r="H9" s="594">
        <v>3027</v>
      </c>
      <c r="I9" s="685">
        <v>2017</v>
      </c>
    </row>
    <row r="10" spans="1:9" ht="24" customHeight="1" x14ac:dyDescent="0.3">
      <c r="A10" s="15" t="s">
        <v>26</v>
      </c>
      <c r="B10" s="459">
        <f t="shared" ref="B10" si="0">SUM(F10:I10)</f>
        <v>157695</v>
      </c>
      <c r="C10" s="460">
        <v>87093</v>
      </c>
      <c r="D10" s="460">
        <v>70602</v>
      </c>
      <c r="E10" s="460">
        <v>15766</v>
      </c>
      <c r="F10" s="460">
        <v>84231</v>
      </c>
      <c r="G10" s="460">
        <v>67510</v>
      </c>
      <c r="H10" s="460">
        <v>3261</v>
      </c>
      <c r="I10" s="460">
        <v>2693</v>
      </c>
    </row>
    <row r="11" spans="1:9" x14ac:dyDescent="0.3">
      <c r="A11" s="20" t="s">
        <v>319</v>
      </c>
      <c r="B11" s="32"/>
      <c r="C11" s="32"/>
      <c r="D11" s="165"/>
      <c r="E11" s="21"/>
      <c r="F11" s="21"/>
      <c r="G11" s="21"/>
      <c r="H11" s="5"/>
      <c r="I11" s="5"/>
    </row>
  </sheetData>
  <mergeCells count="6">
    <mergeCell ref="I3:I4"/>
    <mergeCell ref="A3:A4"/>
    <mergeCell ref="B3:D3"/>
    <mergeCell ref="E3:F3"/>
    <mergeCell ref="G3:G4"/>
    <mergeCell ref="H3:H4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C1" sqref="C1"/>
    </sheetView>
  </sheetViews>
  <sheetFormatPr defaultRowHeight="16.5" x14ac:dyDescent="0.3"/>
  <cols>
    <col min="1" max="23" width="10.625" customWidth="1"/>
  </cols>
  <sheetData>
    <row r="1" spans="1:23" ht="18.75" x14ac:dyDescent="0.3">
      <c r="B1" s="5"/>
      <c r="C1" s="19" t="s">
        <v>755</v>
      </c>
      <c r="D1" s="5"/>
      <c r="E1" s="5"/>
      <c r="F1" s="5"/>
      <c r="G1" s="52"/>
      <c r="H1" s="52"/>
      <c r="I1" s="52"/>
      <c r="J1" s="52"/>
      <c r="K1" s="52"/>
      <c r="L1" s="52"/>
      <c r="M1" s="52"/>
      <c r="N1" s="52"/>
      <c r="O1" s="52"/>
      <c r="P1" s="5"/>
      <c r="Q1" s="5"/>
      <c r="R1" s="5"/>
      <c r="S1" s="5"/>
      <c r="T1" s="5"/>
      <c r="U1" s="5"/>
      <c r="V1" s="5"/>
      <c r="W1" s="5"/>
    </row>
    <row r="2" spans="1:23" x14ac:dyDescent="0.3">
      <c r="A2" s="5" t="s">
        <v>320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4" customHeight="1" x14ac:dyDescent="0.3">
      <c r="A3" s="969" t="s">
        <v>321</v>
      </c>
      <c r="B3" s="880" t="s">
        <v>222</v>
      </c>
      <c r="C3" s="990"/>
      <c r="D3" s="966" t="s">
        <v>322</v>
      </c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 t="s">
        <v>323</v>
      </c>
      <c r="S3" s="966"/>
      <c r="T3" s="966"/>
      <c r="U3" s="966"/>
      <c r="V3" s="966"/>
      <c r="W3" s="967"/>
    </row>
    <row r="4" spans="1:23" ht="24" customHeight="1" x14ac:dyDescent="0.3">
      <c r="A4" s="969"/>
      <c r="B4" s="991"/>
      <c r="C4" s="992"/>
      <c r="D4" s="966" t="s">
        <v>324</v>
      </c>
      <c r="E4" s="966"/>
      <c r="F4" s="966"/>
      <c r="G4" s="966"/>
      <c r="H4" s="966"/>
      <c r="I4" s="966"/>
      <c r="J4" s="966"/>
      <c r="K4" s="966"/>
      <c r="L4" s="966"/>
      <c r="M4" s="966"/>
      <c r="N4" s="966" t="s">
        <v>325</v>
      </c>
      <c r="O4" s="966"/>
      <c r="P4" s="966" t="s">
        <v>326</v>
      </c>
      <c r="Q4" s="966"/>
      <c r="R4" s="880" t="s">
        <v>327</v>
      </c>
      <c r="S4" s="990"/>
      <c r="T4" s="880" t="s">
        <v>328</v>
      </c>
      <c r="U4" s="990"/>
      <c r="V4" s="880" t="s">
        <v>329</v>
      </c>
      <c r="W4" s="911"/>
    </row>
    <row r="5" spans="1:23" ht="24" customHeight="1" x14ac:dyDescent="0.3">
      <c r="A5" s="969"/>
      <c r="B5" s="993"/>
      <c r="C5" s="970"/>
      <c r="D5" s="966" t="s">
        <v>330</v>
      </c>
      <c r="E5" s="966"/>
      <c r="F5" s="995" t="s">
        <v>331</v>
      </c>
      <c r="G5" s="966"/>
      <c r="H5" s="995" t="s">
        <v>332</v>
      </c>
      <c r="I5" s="966"/>
      <c r="J5" s="966" t="s">
        <v>333</v>
      </c>
      <c r="K5" s="966"/>
      <c r="L5" s="966" t="s">
        <v>334</v>
      </c>
      <c r="M5" s="966"/>
      <c r="N5" s="966"/>
      <c r="O5" s="966"/>
      <c r="P5" s="966"/>
      <c r="Q5" s="966"/>
      <c r="R5" s="993"/>
      <c r="S5" s="970"/>
      <c r="T5" s="993"/>
      <c r="U5" s="970"/>
      <c r="V5" s="993"/>
      <c r="W5" s="994"/>
    </row>
    <row r="6" spans="1:23" ht="24" customHeight="1" x14ac:dyDescent="0.3">
      <c r="A6" s="969"/>
      <c r="B6" s="469" t="s">
        <v>335</v>
      </c>
      <c r="C6" s="469" t="s">
        <v>336</v>
      </c>
      <c r="D6" s="469" t="s">
        <v>335</v>
      </c>
      <c r="E6" s="469" t="s">
        <v>337</v>
      </c>
      <c r="F6" s="469" t="s">
        <v>335</v>
      </c>
      <c r="G6" s="469" t="s">
        <v>337</v>
      </c>
      <c r="H6" s="469" t="s">
        <v>335</v>
      </c>
      <c r="I6" s="469" t="s">
        <v>337</v>
      </c>
      <c r="J6" s="469" t="s">
        <v>335</v>
      </c>
      <c r="K6" s="469" t="s">
        <v>337</v>
      </c>
      <c r="L6" s="469" t="s">
        <v>335</v>
      </c>
      <c r="M6" s="469" t="s">
        <v>337</v>
      </c>
      <c r="N6" s="471" t="s">
        <v>335</v>
      </c>
      <c r="O6" s="469" t="s">
        <v>336</v>
      </c>
      <c r="P6" s="471" t="s">
        <v>335</v>
      </c>
      <c r="Q6" s="469" t="s">
        <v>336</v>
      </c>
      <c r="R6" s="471" t="s">
        <v>335</v>
      </c>
      <c r="S6" s="469" t="s">
        <v>336</v>
      </c>
      <c r="T6" s="471" t="s">
        <v>335</v>
      </c>
      <c r="U6" s="469" t="s">
        <v>336</v>
      </c>
      <c r="V6" s="471" t="s">
        <v>335</v>
      </c>
      <c r="W6" s="468" t="s">
        <v>336</v>
      </c>
    </row>
    <row r="7" spans="1:23" ht="24" customHeight="1" x14ac:dyDescent="0.3">
      <c r="A7" s="14" t="s">
        <v>82</v>
      </c>
      <c r="B7" s="531">
        <v>28684</v>
      </c>
      <c r="C7" s="532">
        <v>90595</v>
      </c>
      <c r="D7" s="532">
        <v>11711</v>
      </c>
      <c r="E7" s="532">
        <v>26733</v>
      </c>
      <c r="F7" s="532">
        <v>897</v>
      </c>
      <c r="G7" s="532">
        <v>6531</v>
      </c>
      <c r="H7" s="532">
        <v>6343</v>
      </c>
      <c r="I7" s="532">
        <v>25705</v>
      </c>
      <c r="J7" s="532">
        <v>3529</v>
      </c>
      <c r="K7" s="532">
        <v>14505</v>
      </c>
      <c r="L7" s="532">
        <v>44</v>
      </c>
      <c r="M7" s="532">
        <v>70</v>
      </c>
      <c r="N7" s="532">
        <v>713</v>
      </c>
      <c r="O7" s="532">
        <v>2851</v>
      </c>
      <c r="P7" s="532">
        <v>4221</v>
      </c>
      <c r="Q7" s="532">
        <v>10141</v>
      </c>
      <c r="R7" s="532">
        <v>26</v>
      </c>
      <c r="S7" s="532">
        <v>247</v>
      </c>
      <c r="T7" s="532">
        <v>1047</v>
      </c>
      <c r="U7" s="532">
        <v>3601</v>
      </c>
      <c r="V7" s="532">
        <v>153</v>
      </c>
      <c r="W7" s="534">
        <v>211</v>
      </c>
    </row>
    <row r="8" spans="1:23" ht="24" customHeight="1" x14ac:dyDescent="0.3">
      <c r="A8" s="14" t="s">
        <v>22</v>
      </c>
      <c r="B8" s="535">
        <v>29896</v>
      </c>
      <c r="C8" s="536">
        <v>102411</v>
      </c>
      <c r="D8" s="536">
        <v>11454</v>
      </c>
      <c r="E8" s="536">
        <v>26838</v>
      </c>
      <c r="F8" s="536">
        <v>907</v>
      </c>
      <c r="G8" s="536">
        <v>7841</v>
      </c>
      <c r="H8" s="536">
        <v>6560</v>
      </c>
      <c r="I8" s="536">
        <v>29198</v>
      </c>
      <c r="J8" s="536">
        <v>4416</v>
      </c>
      <c r="K8" s="536">
        <v>20094</v>
      </c>
      <c r="L8" s="536">
        <v>56</v>
      </c>
      <c r="M8" s="536">
        <v>94</v>
      </c>
      <c r="N8" s="536">
        <v>696</v>
      </c>
      <c r="O8" s="536">
        <v>2924</v>
      </c>
      <c r="P8" s="536">
        <v>4503</v>
      </c>
      <c r="Q8" s="536">
        <v>11114</v>
      </c>
      <c r="R8" s="536">
        <v>30</v>
      </c>
      <c r="S8" s="536">
        <v>376</v>
      </c>
      <c r="T8" s="536">
        <v>1122</v>
      </c>
      <c r="U8" s="536">
        <v>3647</v>
      </c>
      <c r="V8" s="536">
        <v>152</v>
      </c>
      <c r="W8" s="538">
        <v>285</v>
      </c>
    </row>
    <row r="9" spans="1:23" ht="24" customHeight="1" x14ac:dyDescent="0.3">
      <c r="A9" s="14" t="s">
        <v>83</v>
      </c>
      <c r="B9" s="686">
        <v>30820</v>
      </c>
      <c r="C9" s="687">
        <v>107310</v>
      </c>
      <c r="D9" s="687">
        <v>11259</v>
      </c>
      <c r="E9" s="687">
        <v>26820</v>
      </c>
      <c r="F9" s="687">
        <v>1037</v>
      </c>
      <c r="G9" s="687">
        <v>8626</v>
      </c>
      <c r="H9" s="687">
        <v>7143</v>
      </c>
      <c r="I9" s="687">
        <v>30873</v>
      </c>
      <c r="J9" s="687">
        <v>4742</v>
      </c>
      <c r="K9" s="687">
        <v>22028</v>
      </c>
      <c r="L9" s="687">
        <v>66</v>
      </c>
      <c r="M9" s="687">
        <v>101</v>
      </c>
      <c r="N9" s="687">
        <v>704</v>
      </c>
      <c r="O9" s="687">
        <v>3015</v>
      </c>
      <c r="P9" s="687">
        <v>4869</v>
      </c>
      <c r="Q9" s="687">
        <v>12205</v>
      </c>
      <c r="R9" s="687">
        <v>31</v>
      </c>
      <c r="S9" s="687">
        <v>361</v>
      </c>
      <c r="T9" s="687">
        <v>816</v>
      </c>
      <c r="U9" s="687">
        <v>3054</v>
      </c>
      <c r="V9" s="687">
        <v>153</v>
      </c>
      <c r="W9" s="688">
        <v>227</v>
      </c>
    </row>
    <row r="10" spans="1:23" ht="24" customHeight="1" x14ac:dyDescent="0.3">
      <c r="A10" s="14" t="s">
        <v>24</v>
      </c>
      <c r="B10" s="689">
        <v>33161</v>
      </c>
      <c r="C10" s="690">
        <v>117935</v>
      </c>
      <c r="D10" s="690">
        <v>11014</v>
      </c>
      <c r="E10" s="690">
        <v>26487</v>
      </c>
      <c r="F10" s="690">
        <v>1304</v>
      </c>
      <c r="G10" s="690">
        <v>10571</v>
      </c>
      <c r="H10" s="690">
        <v>8356</v>
      </c>
      <c r="I10" s="690">
        <v>34929</v>
      </c>
      <c r="J10" s="690">
        <v>5122</v>
      </c>
      <c r="K10" s="690">
        <v>24260</v>
      </c>
      <c r="L10" s="690">
        <v>91</v>
      </c>
      <c r="M10" s="690">
        <v>141</v>
      </c>
      <c r="N10" s="690">
        <v>704</v>
      </c>
      <c r="O10" s="690">
        <v>3086</v>
      </c>
      <c r="P10" s="690">
        <v>5170</v>
      </c>
      <c r="Q10" s="690">
        <v>13255</v>
      </c>
      <c r="R10" s="690">
        <v>38</v>
      </c>
      <c r="S10" s="690">
        <v>490</v>
      </c>
      <c r="T10" s="690">
        <v>1175</v>
      </c>
      <c r="U10" s="690">
        <v>4379</v>
      </c>
      <c r="V10" s="690">
        <v>187</v>
      </c>
      <c r="W10" s="691">
        <v>337</v>
      </c>
    </row>
    <row r="11" spans="1:23" ht="24" customHeight="1" x14ac:dyDescent="0.3">
      <c r="A11" s="15" t="s">
        <v>25</v>
      </c>
      <c r="B11" s="692">
        <v>35850</v>
      </c>
      <c r="C11" s="693">
        <v>131694</v>
      </c>
      <c r="D11" s="693">
        <v>10846</v>
      </c>
      <c r="E11" s="693">
        <v>26182</v>
      </c>
      <c r="F11" s="693">
        <v>1779</v>
      </c>
      <c r="G11" s="693">
        <v>14526</v>
      </c>
      <c r="H11" s="693">
        <v>9884</v>
      </c>
      <c r="I11" s="693">
        <v>41215</v>
      </c>
      <c r="J11" s="693">
        <v>5385</v>
      </c>
      <c r="K11" s="693">
        <v>26230</v>
      </c>
      <c r="L11" s="693">
        <v>125</v>
      </c>
      <c r="M11" s="693">
        <v>202</v>
      </c>
      <c r="N11" s="693">
        <v>704</v>
      </c>
      <c r="O11" s="693">
        <v>2988</v>
      </c>
      <c r="P11" s="693">
        <v>5572</v>
      </c>
      <c r="Q11" s="693">
        <v>14338</v>
      </c>
      <c r="R11" s="693">
        <v>34</v>
      </c>
      <c r="S11" s="693">
        <v>508</v>
      </c>
      <c r="T11" s="693">
        <v>1314</v>
      </c>
      <c r="U11" s="693">
        <v>5145</v>
      </c>
      <c r="V11" s="693">
        <v>207</v>
      </c>
      <c r="W11" s="694">
        <v>360</v>
      </c>
    </row>
    <row r="12" spans="1:23" ht="24" customHeight="1" x14ac:dyDescent="0.3">
      <c r="A12" s="15" t="s">
        <v>26</v>
      </c>
      <c r="B12" s="461">
        <f t="shared" ref="B12:C12" si="0">D12+H12++J12+N12+P12+R12+T12+V12+L12+F12</f>
        <v>38739</v>
      </c>
      <c r="C12" s="462">
        <f t="shared" si="0"/>
        <v>146322</v>
      </c>
      <c r="D12" s="462">
        <v>10658</v>
      </c>
      <c r="E12" s="462">
        <v>25907</v>
      </c>
      <c r="F12" s="462">
        <v>2333</v>
      </c>
      <c r="G12" s="462">
        <v>19475</v>
      </c>
      <c r="H12" s="462">
        <v>11705</v>
      </c>
      <c r="I12" s="462">
        <v>48684</v>
      </c>
      <c r="J12" s="462">
        <v>5731</v>
      </c>
      <c r="K12" s="462">
        <v>28240</v>
      </c>
      <c r="L12" s="462">
        <v>176</v>
      </c>
      <c r="M12" s="462">
        <v>311</v>
      </c>
      <c r="N12" s="462">
        <v>716</v>
      </c>
      <c r="O12" s="462">
        <v>3052</v>
      </c>
      <c r="P12" s="462">
        <v>6008</v>
      </c>
      <c r="Q12" s="462">
        <v>15701</v>
      </c>
      <c r="R12" s="462">
        <v>37</v>
      </c>
      <c r="S12" s="462">
        <v>474</v>
      </c>
      <c r="T12" s="462">
        <v>1205</v>
      </c>
      <c r="U12" s="462">
        <v>4133</v>
      </c>
      <c r="V12" s="462">
        <v>170</v>
      </c>
      <c r="W12" s="462">
        <v>345</v>
      </c>
    </row>
    <row r="13" spans="1:23" x14ac:dyDescent="0.3">
      <c r="A13" s="916" t="s">
        <v>338</v>
      </c>
      <c r="B13" s="916"/>
      <c r="C13" s="916"/>
      <c r="D13" s="164"/>
      <c r="E13" s="164"/>
      <c r="F13" s="164"/>
      <c r="G13" s="164"/>
      <c r="H13" s="16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15">
      <c r="A14" s="194" t="s">
        <v>339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1:23" x14ac:dyDescent="0.15">
      <c r="A15" s="195" t="s">
        <v>340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</row>
    <row r="16" spans="1:23" x14ac:dyDescent="0.15">
      <c r="A16" s="195" t="s">
        <v>341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1:23" x14ac:dyDescent="0.15">
      <c r="A17" s="195" t="s">
        <v>342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</row>
    <row r="18" spans="1:23" x14ac:dyDescent="0.15">
      <c r="A18" s="195" t="s">
        <v>343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</row>
  </sheetData>
  <mergeCells count="16">
    <mergeCell ref="A13:C13"/>
    <mergeCell ref="A3:A6"/>
    <mergeCell ref="B3:C5"/>
    <mergeCell ref="D3:Q3"/>
    <mergeCell ref="R3:W3"/>
    <mergeCell ref="D4:M4"/>
    <mergeCell ref="N4:O5"/>
    <mergeCell ref="P4:Q5"/>
    <mergeCell ref="R4:S5"/>
    <mergeCell ref="T4:U5"/>
    <mergeCell ref="V4:W5"/>
    <mergeCell ref="D5:E5"/>
    <mergeCell ref="F5:G5"/>
    <mergeCell ref="H5:I5"/>
    <mergeCell ref="J5:K5"/>
    <mergeCell ref="L5:M5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C1" sqref="C1"/>
    </sheetView>
  </sheetViews>
  <sheetFormatPr defaultRowHeight="16.5" x14ac:dyDescent="0.3"/>
  <sheetData>
    <row r="1" spans="1:30" x14ac:dyDescent="0.3">
      <c r="B1" s="92"/>
      <c r="C1" s="19" t="s">
        <v>344</v>
      </c>
      <c r="D1" s="3"/>
      <c r="E1" s="92"/>
      <c r="F1" s="92"/>
      <c r="G1" s="92"/>
      <c r="H1" s="92"/>
      <c r="I1" s="3"/>
      <c r="J1" s="92"/>
      <c r="K1" s="92"/>
      <c r="L1" s="92"/>
      <c r="M1" s="3"/>
      <c r="N1" s="3"/>
      <c r="O1" s="4"/>
      <c r="P1" s="4"/>
      <c r="Q1" s="9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92"/>
      <c r="B2" s="92"/>
      <c r="C2" s="3"/>
      <c r="D2" s="4" t="s">
        <v>0</v>
      </c>
      <c r="E2" s="92"/>
      <c r="F2" s="92"/>
      <c r="G2" s="92"/>
      <c r="H2" s="92"/>
      <c r="I2" s="4" t="s">
        <v>0</v>
      </c>
      <c r="J2" s="92"/>
      <c r="K2" s="92"/>
      <c r="L2" s="92"/>
      <c r="M2" s="3"/>
      <c r="N2" s="3"/>
      <c r="O2" s="3"/>
      <c r="P2" s="3"/>
      <c r="Q2" s="9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4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"/>
      <c r="N3" s="3"/>
      <c r="O3" s="3"/>
      <c r="P3" s="3"/>
      <c r="Q3" s="9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4" customHeight="1" x14ac:dyDescent="0.3">
      <c r="A4" s="898" t="s">
        <v>2</v>
      </c>
      <c r="B4" s="965" t="s">
        <v>52</v>
      </c>
      <c r="C4" s="196"/>
      <c r="D4" s="197"/>
      <c r="E4" s="996" t="s">
        <v>687</v>
      </c>
      <c r="F4" s="1002"/>
      <c r="G4" s="1002"/>
      <c r="H4" s="1002"/>
      <c r="I4" s="1002"/>
      <c r="J4" s="1002"/>
      <c r="K4" s="1002"/>
      <c r="L4" s="1002"/>
      <c r="M4" s="1003"/>
      <c r="N4" s="996" t="s">
        <v>753</v>
      </c>
      <c r="O4" s="997"/>
      <c r="P4" s="997"/>
      <c r="Q4" s="997"/>
      <c r="R4" s="997"/>
      <c r="S4" s="997"/>
      <c r="T4" s="997"/>
      <c r="U4" s="997"/>
      <c r="V4" s="998"/>
      <c r="W4" s="999" t="s">
        <v>690</v>
      </c>
      <c r="X4" s="1000"/>
      <c r="Y4" s="1000"/>
      <c r="Z4" s="1000"/>
      <c r="AA4" s="1000"/>
      <c r="AB4" s="1000"/>
      <c r="AC4" s="1000"/>
      <c r="AD4" s="898"/>
    </row>
    <row r="5" spans="1:30" ht="24" customHeight="1" x14ac:dyDescent="0.3">
      <c r="A5" s="898"/>
      <c r="B5" s="899"/>
      <c r="C5" s="899" t="s">
        <v>69</v>
      </c>
      <c r="D5" s="897" t="s">
        <v>70</v>
      </c>
      <c r="E5" s="902"/>
      <c r="F5" s="897" t="s">
        <v>345</v>
      </c>
      <c r="G5" s="897" t="s">
        <v>346</v>
      </c>
      <c r="H5" s="897" t="s">
        <v>347</v>
      </c>
      <c r="I5" s="897" t="s">
        <v>348</v>
      </c>
      <c r="J5" s="897" t="s">
        <v>349</v>
      </c>
      <c r="K5" s="897" t="s">
        <v>350</v>
      </c>
      <c r="L5" s="890" t="s">
        <v>694</v>
      </c>
      <c r="M5" s="897" t="s">
        <v>351</v>
      </c>
      <c r="N5" s="896"/>
      <c r="O5" s="897" t="s">
        <v>352</v>
      </c>
      <c r="P5" s="898" t="s">
        <v>353</v>
      </c>
      <c r="Q5" s="899"/>
      <c r="R5" s="899"/>
      <c r="S5" s="890" t="s">
        <v>354</v>
      </c>
      <c r="T5" s="897" t="s">
        <v>348</v>
      </c>
      <c r="U5" s="897" t="s">
        <v>355</v>
      </c>
      <c r="V5" s="897" t="s">
        <v>356</v>
      </c>
      <c r="W5" s="1001" t="s">
        <v>357</v>
      </c>
      <c r="X5" s="895" t="s">
        <v>358</v>
      </c>
      <c r="Y5" s="896" t="s">
        <v>359</v>
      </c>
      <c r="Z5" s="896" t="s">
        <v>689</v>
      </c>
      <c r="AA5" s="1001" t="s">
        <v>360</v>
      </c>
      <c r="AB5" s="1001" t="s">
        <v>691</v>
      </c>
      <c r="AC5" s="1001" t="s">
        <v>692</v>
      </c>
      <c r="AD5" s="897" t="s">
        <v>693</v>
      </c>
    </row>
    <row r="6" spans="1:30" ht="24" customHeight="1" x14ac:dyDescent="0.3">
      <c r="A6" s="898"/>
      <c r="B6" s="899"/>
      <c r="C6" s="899"/>
      <c r="D6" s="897"/>
      <c r="E6" s="899"/>
      <c r="F6" s="897" t="s">
        <v>0</v>
      </c>
      <c r="G6" s="897"/>
      <c r="H6" s="897"/>
      <c r="I6" s="897"/>
      <c r="J6" s="897" t="s">
        <v>0</v>
      </c>
      <c r="K6" s="897"/>
      <c r="L6" s="896"/>
      <c r="M6" s="897"/>
      <c r="N6" s="897"/>
      <c r="O6" s="897" t="s">
        <v>0</v>
      </c>
      <c r="P6" s="565" t="s">
        <v>361</v>
      </c>
      <c r="Q6" s="569" t="s">
        <v>362</v>
      </c>
      <c r="R6" s="569" t="s">
        <v>363</v>
      </c>
      <c r="S6" s="902"/>
      <c r="T6" s="897"/>
      <c r="U6" s="897" t="s">
        <v>0</v>
      </c>
      <c r="V6" s="897"/>
      <c r="W6" s="1004"/>
      <c r="X6" s="896"/>
      <c r="Y6" s="897"/>
      <c r="Z6" s="897"/>
      <c r="AA6" s="893"/>
      <c r="AB6" s="893"/>
      <c r="AC6" s="893"/>
      <c r="AD6" s="899"/>
    </row>
    <row r="7" spans="1:30" ht="24" customHeight="1" x14ac:dyDescent="0.3">
      <c r="A7" s="152" t="s">
        <v>82</v>
      </c>
      <c r="B7" s="325">
        <v>3072</v>
      </c>
      <c r="C7" s="326">
        <v>1922</v>
      </c>
      <c r="D7" s="326">
        <v>1150</v>
      </c>
      <c r="E7" s="326">
        <v>1424</v>
      </c>
      <c r="F7" s="326">
        <v>0</v>
      </c>
      <c r="G7" s="326">
        <v>1063</v>
      </c>
      <c r="H7" s="326">
        <v>329</v>
      </c>
      <c r="I7" s="326">
        <v>0</v>
      </c>
      <c r="J7" s="326">
        <v>0</v>
      </c>
      <c r="K7" s="326">
        <v>32</v>
      </c>
      <c r="L7" s="326"/>
      <c r="M7" s="326">
        <v>0</v>
      </c>
      <c r="N7" s="326">
        <v>1579</v>
      </c>
      <c r="O7" s="326">
        <v>44</v>
      </c>
      <c r="P7" s="326">
        <v>671</v>
      </c>
      <c r="Q7" s="326">
        <v>434</v>
      </c>
      <c r="R7" s="326">
        <v>71</v>
      </c>
      <c r="S7" s="326">
        <v>285</v>
      </c>
      <c r="T7" s="326">
        <v>1</v>
      </c>
      <c r="U7" s="326">
        <v>0</v>
      </c>
      <c r="V7" s="326">
        <v>73</v>
      </c>
      <c r="W7" s="326">
        <v>0</v>
      </c>
      <c r="X7" s="326">
        <v>4</v>
      </c>
      <c r="Y7" s="326">
        <v>36</v>
      </c>
      <c r="Z7" s="326">
        <v>10</v>
      </c>
      <c r="AA7" s="326">
        <v>19</v>
      </c>
      <c r="AB7" s="326"/>
      <c r="AC7" s="326"/>
      <c r="AD7" s="326"/>
    </row>
    <row r="8" spans="1:30" ht="24" customHeight="1" x14ac:dyDescent="0.3">
      <c r="A8" s="152" t="s">
        <v>22</v>
      </c>
      <c r="B8" s="327">
        <v>3063</v>
      </c>
      <c r="C8" s="328">
        <v>1893</v>
      </c>
      <c r="D8" s="328">
        <v>1170</v>
      </c>
      <c r="E8" s="328">
        <v>1367</v>
      </c>
      <c r="F8" s="328">
        <v>0</v>
      </c>
      <c r="G8" s="328">
        <v>1016</v>
      </c>
      <c r="H8" s="328">
        <v>320</v>
      </c>
      <c r="I8" s="328">
        <v>0</v>
      </c>
      <c r="J8" s="328">
        <v>0</v>
      </c>
      <c r="K8" s="328">
        <v>31</v>
      </c>
      <c r="L8" s="328"/>
      <c r="M8" s="328">
        <v>0</v>
      </c>
      <c r="N8" s="328">
        <v>1628</v>
      </c>
      <c r="O8" s="328">
        <v>45</v>
      </c>
      <c r="P8" s="328">
        <v>668</v>
      </c>
      <c r="Q8" s="328">
        <v>469</v>
      </c>
      <c r="R8" s="328">
        <v>70</v>
      </c>
      <c r="S8" s="328">
        <v>305</v>
      </c>
      <c r="T8" s="328">
        <v>1</v>
      </c>
      <c r="U8" s="328">
        <v>0</v>
      </c>
      <c r="V8" s="328">
        <v>70</v>
      </c>
      <c r="W8" s="328">
        <v>0</v>
      </c>
      <c r="X8" s="328">
        <v>4</v>
      </c>
      <c r="Y8" s="328">
        <v>33</v>
      </c>
      <c r="Z8" s="328">
        <v>10</v>
      </c>
      <c r="AA8" s="328">
        <v>21</v>
      </c>
      <c r="AB8" s="328"/>
      <c r="AC8" s="328"/>
      <c r="AD8" s="328"/>
    </row>
    <row r="9" spans="1:30" ht="24" customHeight="1" x14ac:dyDescent="0.3">
      <c r="A9" s="152" t="s">
        <v>83</v>
      </c>
      <c r="B9" s="329">
        <v>3165</v>
      </c>
      <c r="C9" s="330">
        <v>1946</v>
      </c>
      <c r="D9" s="330">
        <v>1219</v>
      </c>
      <c r="E9" s="330">
        <v>1389</v>
      </c>
      <c r="F9" s="330">
        <v>0</v>
      </c>
      <c r="G9" s="330">
        <v>1032</v>
      </c>
      <c r="H9" s="330">
        <v>326</v>
      </c>
      <c r="I9" s="331">
        <v>0</v>
      </c>
      <c r="J9" s="331"/>
      <c r="K9" s="330">
        <v>31</v>
      </c>
      <c r="L9" s="330"/>
      <c r="M9" s="331">
        <v>0</v>
      </c>
      <c r="N9" s="330">
        <v>1702</v>
      </c>
      <c r="O9" s="330">
        <v>47</v>
      </c>
      <c r="P9" s="330">
        <v>679</v>
      </c>
      <c r="Q9" s="330">
        <v>495</v>
      </c>
      <c r="R9" s="330">
        <v>69</v>
      </c>
      <c r="S9" s="330">
        <v>341</v>
      </c>
      <c r="T9" s="331">
        <v>1</v>
      </c>
      <c r="U9" s="331">
        <v>0</v>
      </c>
      <c r="V9" s="330">
        <v>70</v>
      </c>
      <c r="W9" s="330">
        <v>0</v>
      </c>
      <c r="X9" s="330">
        <v>3</v>
      </c>
      <c r="Y9" s="331">
        <v>33</v>
      </c>
      <c r="Z9" s="331">
        <v>11</v>
      </c>
      <c r="AA9" s="332">
        <v>27</v>
      </c>
      <c r="AB9" s="331"/>
      <c r="AC9" s="331"/>
      <c r="AD9" s="332"/>
    </row>
    <row r="10" spans="1:30" ht="24" customHeight="1" x14ac:dyDescent="0.3">
      <c r="A10" s="152" t="s">
        <v>24</v>
      </c>
      <c r="B10" s="333">
        <v>3327</v>
      </c>
      <c r="C10" s="334">
        <v>1995</v>
      </c>
      <c r="D10" s="334">
        <v>1332</v>
      </c>
      <c r="E10" s="334">
        <v>1356</v>
      </c>
      <c r="F10" s="334">
        <v>0</v>
      </c>
      <c r="G10" s="334">
        <v>1006</v>
      </c>
      <c r="H10" s="334">
        <v>319</v>
      </c>
      <c r="I10" s="335">
        <v>0</v>
      </c>
      <c r="J10" s="335">
        <v>0</v>
      </c>
      <c r="K10" s="334">
        <v>31</v>
      </c>
      <c r="L10" s="334"/>
      <c r="M10" s="335">
        <v>0</v>
      </c>
      <c r="N10" s="334">
        <v>1898</v>
      </c>
      <c r="O10" s="334">
        <v>53</v>
      </c>
      <c r="P10" s="334">
        <v>675</v>
      </c>
      <c r="Q10" s="334">
        <v>675</v>
      </c>
      <c r="R10" s="334">
        <v>66</v>
      </c>
      <c r="S10" s="334">
        <v>359</v>
      </c>
      <c r="T10" s="335">
        <v>1</v>
      </c>
      <c r="U10" s="335">
        <v>0</v>
      </c>
      <c r="V10" s="334">
        <v>69</v>
      </c>
      <c r="W10" s="334">
        <v>0</v>
      </c>
      <c r="X10" s="334">
        <v>3</v>
      </c>
      <c r="Y10" s="335">
        <v>33</v>
      </c>
      <c r="Z10" s="335">
        <v>11</v>
      </c>
      <c r="AA10" s="336">
        <v>26</v>
      </c>
      <c r="AB10" s="335"/>
      <c r="AC10" s="335"/>
      <c r="AD10" s="336"/>
    </row>
    <row r="11" spans="1:30" ht="24" customHeight="1" x14ac:dyDescent="0.3">
      <c r="A11" s="153" t="s">
        <v>25</v>
      </c>
      <c r="B11" s="337">
        <v>3237</v>
      </c>
      <c r="C11" s="338">
        <v>1943</v>
      </c>
      <c r="D11" s="338">
        <v>1294</v>
      </c>
      <c r="E11" s="338">
        <v>1357</v>
      </c>
      <c r="F11" s="338">
        <v>0</v>
      </c>
      <c r="G11" s="338">
        <v>1009</v>
      </c>
      <c r="H11" s="338">
        <v>312</v>
      </c>
      <c r="I11" s="339">
        <v>0</v>
      </c>
      <c r="J11" s="339">
        <v>0</v>
      </c>
      <c r="K11" s="338">
        <v>36</v>
      </c>
      <c r="L11" s="338"/>
      <c r="M11" s="339">
        <v>0</v>
      </c>
      <c r="N11" s="338">
        <v>1806</v>
      </c>
      <c r="O11" s="338">
        <v>54</v>
      </c>
      <c r="P11" s="338">
        <v>702</v>
      </c>
      <c r="Q11" s="338">
        <v>548</v>
      </c>
      <c r="R11" s="338">
        <v>62</v>
      </c>
      <c r="S11" s="338">
        <v>366</v>
      </c>
      <c r="T11" s="339">
        <v>1</v>
      </c>
      <c r="U11" s="339">
        <v>0</v>
      </c>
      <c r="V11" s="338">
        <v>73</v>
      </c>
      <c r="W11" s="338">
        <v>0</v>
      </c>
      <c r="X11" s="338">
        <v>4</v>
      </c>
      <c r="Y11" s="338">
        <v>34</v>
      </c>
      <c r="Z11" s="338">
        <v>13</v>
      </c>
      <c r="AA11" s="338">
        <v>23</v>
      </c>
      <c r="AB11" s="338"/>
      <c r="AC11" s="338"/>
      <c r="AD11" s="338"/>
    </row>
    <row r="12" spans="1:30" ht="24" customHeight="1" x14ac:dyDescent="0.3">
      <c r="A12" s="153" t="s">
        <v>26</v>
      </c>
      <c r="B12" s="463">
        <f t="shared" ref="B12" si="0">SUM(E12,N12,X12:AD12)</f>
        <v>6551</v>
      </c>
      <c r="C12" s="321">
        <v>5168</v>
      </c>
      <c r="D12" s="321">
        <v>1383</v>
      </c>
      <c r="E12" s="321">
        <f>F12+G12+H12+K12+L12</f>
        <v>3417</v>
      </c>
      <c r="F12" s="321">
        <v>0</v>
      </c>
      <c r="G12" s="321">
        <v>1019</v>
      </c>
      <c r="H12" s="321">
        <v>308</v>
      </c>
      <c r="I12" s="321">
        <v>0</v>
      </c>
      <c r="J12" s="321">
        <v>0</v>
      </c>
      <c r="K12" s="321">
        <v>27</v>
      </c>
      <c r="L12" s="321">
        <v>2063</v>
      </c>
      <c r="M12" s="322">
        <v>0</v>
      </c>
      <c r="N12" s="321">
        <f t="shared" ref="N12" si="1">SUM(O12:W12)</f>
        <v>1871</v>
      </c>
      <c r="O12" s="321">
        <v>59</v>
      </c>
      <c r="P12" s="321">
        <v>699</v>
      </c>
      <c r="Q12" s="321">
        <v>575</v>
      </c>
      <c r="R12" s="321">
        <v>62</v>
      </c>
      <c r="S12" s="321">
        <v>396</v>
      </c>
      <c r="T12" s="322">
        <v>1</v>
      </c>
      <c r="U12" s="322">
        <v>0</v>
      </c>
      <c r="V12" s="321">
        <v>79</v>
      </c>
      <c r="W12" s="321">
        <v>0</v>
      </c>
      <c r="X12" s="321">
        <v>3</v>
      </c>
      <c r="Y12" s="322">
        <v>34</v>
      </c>
      <c r="Z12" s="322">
        <v>12</v>
      </c>
      <c r="AA12" s="323">
        <v>24</v>
      </c>
      <c r="AB12" s="324">
        <v>587</v>
      </c>
      <c r="AC12" s="324">
        <v>561</v>
      </c>
      <c r="AD12" s="324">
        <v>42</v>
      </c>
    </row>
    <row r="13" spans="1:30" x14ac:dyDescent="0.3">
      <c r="A13" s="4" t="s">
        <v>364</v>
      </c>
      <c r="B13" s="198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x14ac:dyDescent="0.3">
      <c r="A14" s="92" t="s">
        <v>365</v>
      </c>
      <c r="B14" s="198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x14ac:dyDescent="0.3">
      <c r="A15" s="92" t="s">
        <v>366</v>
      </c>
      <c r="B15" s="198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x14ac:dyDescent="0.3">
      <c r="A16" s="92" t="s">
        <v>367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</row>
    <row r="17" spans="1:30" x14ac:dyDescent="0.3">
      <c r="A17" s="92" t="s">
        <v>368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x14ac:dyDescent="0.3">
      <c r="A18" s="3" t="s">
        <v>369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0" x14ac:dyDescent="0.3">
      <c r="A19" s="3" t="s">
        <v>370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1:30" x14ac:dyDescent="0.3">
      <c r="A20" s="92" t="s">
        <v>371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</sheetData>
  <mergeCells count="31">
    <mergeCell ref="AD5:AD6"/>
    <mergeCell ref="E4:M4"/>
    <mergeCell ref="V5:V6"/>
    <mergeCell ref="W5:W6"/>
    <mergeCell ref="X5:X6"/>
    <mergeCell ref="Y5:Y6"/>
    <mergeCell ref="Z5:Z6"/>
    <mergeCell ref="AA5:AA6"/>
    <mergeCell ref="N5:N6"/>
    <mergeCell ref="O5:O6"/>
    <mergeCell ref="P5:R5"/>
    <mergeCell ref="S5:S6"/>
    <mergeCell ref="T5:T6"/>
    <mergeCell ref="U5:U6"/>
    <mergeCell ref="M5:M6"/>
    <mergeCell ref="A4:A6"/>
    <mergeCell ref="B4:B6"/>
    <mergeCell ref="N4:V4"/>
    <mergeCell ref="W4:AD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B5:AB6"/>
    <mergeCell ref="AC5:AC6"/>
  </mergeCells>
  <phoneticPr fontId="3" type="noConversion"/>
  <pageMargins left="0.7" right="0.7" top="0.75" bottom="0.75" header="0.3" footer="0.3"/>
  <pageSetup paperSize="9" orientation="portrait" verticalDpi="0" r:id="rId1"/>
  <ignoredErrors>
    <ignoredError sqref="B12 N12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" sqref="C1"/>
    </sheetView>
  </sheetViews>
  <sheetFormatPr defaultRowHeight="16.5" x14ac:dyDescent="0.3"/>
  <cols>
    <col min="2" max="13" width="10.625" customWidth="1"/>
  </cols>
  <sheetData>
    <row r="1" spans="1:13" x14ac:dyDescent="0.3">
      <c r="B1" s="16"/>
      <c r="C1" s="91" t="s">
        <v>372</v>
      </c>
      <c r="D1" s="132"/>
      <c r="E1" s="132"/>
      <c r="F1" s="132"/>
      <c r="G1" s="132"/>
      <c r="H1" s="53" t="s">
        <v>0</v>
      </c>
      <c r="I1" s="53" t="s">
        <v>0</v>
      </c>
      <c r="J1" s="53" t="s">
        <v>0</v>
      </c>
      <c r="K1" s="53" t="s">
        <v>0</v>
      </c>
      <c r="L1" s="53" t="s">
        <v>0</v>
      </c>
      <c r="M1" s="53" t="s">
        <v>0</v>
      </c>
    </row>
    <row r="2" spans="1:13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x14ac:dyDescent="0.3">
      <c r="A3" s="20" t="s">
        <v>51</v>
      </c>
      <c r="B3" s="32"/>
      <c r="C3" s="20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4" customHeight="1" x14ac:dyDescent="0.3">
      <c r="A4" s="968" t="s">
        <v>2</v>
      </c>
      <c r="B4" s="909" t="s">
        <v>196</v>
      </c>
      <c r="C4" s="1005"/>
      <c r="D4" s="1005"/>
      <c r="E4" s="910" t="s">
        <v>373</v>
      </c>
      <c r="F4" s="966"/>
      <c r="G4" s="966"/>
      <c r="H4" s="910" t="s">
        <v>374</v>
      </c>
      <c r="I4" s="966"/>
      <c r="J4" s="966"/>
      <c r="K4" s="910" t="s">
        <v>375</v>
      </c>
      <c r="L4" s="966"/>
      <c r="M4" s="967"/>
    </row>
    <row r="5" spans="1:13" ht="24" customHeight="1" x14ac:dyDescent="0.3">
      <c r="A5" s="968"/>
      <c r="B5" s="557"/>
      <c r="C5" s="556" t="s">
        <v>69</v>
      </c>
      <c r="D5" s="556" t="s">
        <v>70</v>
      </c>
      <c r="E5" s="557"/>
      <c r="F5" s="556" t="s">
        <v>69</v>
      </c>
      <c r="G5" s="556" t="s">
        <v>70</v>
      </c>
      <c r="H5" s="557"/>
      <c r="I5" s="556" t="s">
        <v>69</v>
      </c>
      <c r="J5" s="556" t="s">
        <v>70</v>
      </c>
      <c r="K5" s="557"/>
      <c r="L5" s="556" t="s">
        <v>69</v>
      </c>
      <c r="M5" s="553" t="s">
        <v>70</v>
      </c>
    </row>
    <row r="6" spans="1:13" ht="24" customHeight="1" x14ac:dyDescent="0.3">
      <c r="A6" s="14" t="s">
        <v>82</v>
      </c>
      <c r="B6" s="531">
        <v>930</v>
      </c>
      <c r="C6" s="532">
        <v>679</v>
      </c>
      <c r="D6" s="532">
        <v>251</v>
      </c>
      <c r="E6" s="532">
        <v>75</v>
      </c>
      <c r="F6" s="532">
        <v>75</v>
      </c>
      <c r="G6" s="532">
        <v>0</v>
      </c>
      <c r="H6" s="532">
        <v>644</v>
      </c>
      <c r="I6" s="532">
        <v>464</v>
      </c>
      <c r="J6" s="532">
        <v>180</v>
      </c>
      <c r="K6" s="532">
        <v>211</v>
      </c>
      <c r="L6" s="532">
        <v>140</v>
      </c>
      <c r="M6" s="534">
        <v>71</v>
      </c>
    </row>
    <row r="7" spans="1:13" ht="24" customHeight="1" x14ac:dyDescent="0.3">
      <c r="A7" s="14" t="s">
        <v>22</v>
      </c>
      <c r="B7" s="535">
        <v>931</v>
      </c>
      <c r="C7" s="536">
        <v>665</v>
      </c>
      <c r="D7" s="536">
        <v>266</v>
      </c>
      <c r="E7" s="536">
        <v>67</v>
      </c>
      <c r="F7" s="536">
        <v>67</v>
      </c>
      <c r="G7" s="536">
        <v>0</v>
      </c>
      <c r="H7" s="536">
        <v>655</v>
      </c>
      <c r="I7" s="536">
        <v>462</v>
      </c>
      <c r="J7" s="536">
        <v>193</v>
      </c>
      <c r="K7" s="536">
        <v>209</v>
      </c>
      <c r="L7" s="536">
        <v>136</v>
      </c>
      <c r="M7" s="538">
        <v>73</v>
      </c>
    </row>
    <row r="8" spans="1:13" ht="24" customHeight="1" x14ac:dyDescent="0.3">
      <c r="A8" s="14" t="s">
        <v>83</v>
      </c>
      <c r="B8" s="695">
        <v>976</v>
      </c>
      <c r="C8" s="696">
        <v>699</v>
      </c>
      <c r="D8" s="696">
        <v>277</v>
      </c>
      <c r="E8" s="696">
        <v>71</v>
      </c>
      <c r="F8" s="696">
        <v>71</v>
      </c>
      <c r="G8" s="696">
        <v>0</v>
      </c>
      <c r="H8" s="696">
        <v>687</v>
      </c>
      <c r="I8" s="696">
        <v>481</v>
      </c>
      <c r="J8" s="696">
        <v>206</v>
      </c>
      <c r="K8" s="696">
        <v>218</v>
      </c>
      <c r="L8" s="696">
        <v>147</v>
      </c>
      <c r="M8" s="697">
        <v>71</v>
      </c>
    </row>
    <row r="9" spans="1:13" ht="24" customHeight="1" x14ac:dyDescent="0.3">
      <c r="A9" s="14" t="s">
        <v>24</v>
      </c>
      <c r="B9" s="698">
        <v>994</v>
      </c>
      <c r="C9" s="699">
        <v>713</v>
      </c>
      <c r="D9" s="699">
        <v>281</v>
      </c>
      <c r="E9" s="699">
        <v>73</v>
      </c>
      <c r="F9" s="699">
        <v>73</v>
      </c>
      <c r="G9" s="699">
        <v>0</v>
      </c>
      <c r="H9" s="699">
        <v>698</v>
      </c>
      <c r="I9" s="699">
        <v>489</v>
      </c>
      <c r="J9" s="699">
        <v>209</v>
      </c>
      <c r="K9" s="699">
        <v>223</v>
      </c>
      <c r="L9" s="699">
        <v>151</v>
      </c>
      <c r="M9" s="700">
        <v>72</v>
      </c>
    </row>
    <row r="10" spans="1:13" ht="24" customHeight="1" x14ac:dyDescent="0.3">
      <c r="A10" s="15" t="s">
        <v>25</v>
      </c>
      <c r="B10" s="701">
        <v>992</v>
      </c>
      <c r="C10" s="702">
        <v>706</v>
      </c>
      <c r="D10" s="702">
        <v>286</v>
      </c>
      <c r="E10" s="702">
        <v>78</v>
      </c>
      <c r="F10" s="702">
        <v>78</v>
      </c>
      <c r="G10" s="702">
        <v>0</v>
      </c>
      <c r="H10" s="702">
        <v>682</v>
      </c>
      <c r="I10" s="702">
        <v>470</v>
      </c>
      <c r="J10" s="702">
        <v>212</v>
      </c>
      <c r="K10" s="702">
        <v>232</v>
      </c>
      <c r="L10" s="702">
        <v>158</v>
      </c>
      <c r="M10" s="703">
        <v>74</v>
      </c>
    </row>
    <row r="11" spans="1:13" ht="24" customHeight="1" x14ac:dyDescent="0.3">
      <c r="A11" s="15" t="s">
        <v>26</v>
      </c>
      <c r="B11" s="77">
        <f t="shared" ref="B11" si="0">SUM(C11:D11)</f>
        <v>1023</v>
      </c>
      <c r="C11" s="65">
        <v>713</v>
      </c>
      <c r="D11" s="65">
        <v>310</v>
      </c>
      <c r="E11" s="65">
        <f t="shared" ref="E11" si="1">SUM(F11:G11)</f>
        <v>92</v>
      </c>
      <c r="F11" s="65">
        <v>92</v>
      </c>
      <c r="G11" s="65">
        <v>0</v>
      </c>
      <c r="H11" s="65">
        <f t="shared" ref="H11" si="2">SUM(I11:J11)</f>
        <v>705</v>
      </c>
      <c r="I11" s="65">
        <v>470</v>
      </c>
      <c r="J11" s="65">
        <v>235</v>
      </c>
      <c r="K11" s="65">
        <f t="shared" ref="K11" si="3">SUM(L11:M11)</f>
        <v>226</v>
      </c>
      <c r="L11" s="65">
        <v>151</v>
      </c>
      <c r="M11" s="355">
        <v>75</v>
      </c>
    </row>
    <row r="12" spans="1:13" x14ac:dyDescent="0.3">
      <c r="A12" s="20" t="s">
        <v>364</v>
      </c>
      <c r="B12" s="66"/>
      <c r="C12" s="66"/>
      <c r="D12" s="66"/>
      <c r="E12" s="66"/>
      <c r="F12" s="66"/>
      <c r="G12" s="66"/>
      <c r="H12" s="66"/>
      <c r="I12" s="199"/>
      <c r="J12" s="199"/>
      <c r="K12" s="66"/>
      <c r="L12" s="199"/>
      <c r="M12" s="199"/>
    </row>
    <row r="13" spans="1:13" x14ac:dyDescent="0.15">
      <c r="A13" s="200" t="s">
        <v>376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x14ac:dyDescent="0.15">
      <c r="A14" s="200" t="s">
        <v>377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</sheetData>
  <mergeCells count="5">
    <mergeCell ref="A4:A5"/>
    <mergeCell ref="B4:D4"/>
    <mergeCell ref="E4:G4"/>
    <mergeCell ref="H4:J4"/>
    <mergeCell ref="K4:M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xSplit="1" topLeftCell="B1" activePane="topRight" state="frozen"/>
      <selection pane="topRight" activeCell="C1" sqref="C1"/>
    </sheetView>
  </sheetViews>
  <sheetFormatPr defaultRowHeight="16.5" x14ac:dyDescent="0.3"/>
  <cols>
    <col min="1" max="1" width="11.625" customWidth="1"/>
    <col min="2" max="12" width="14.625" customWidth="1"/>
  </cols>
  <sheetData>
    <row r="1" spans="1:12" ht="18.75" x14ac:dyDescent="0.25">
      <c r="A1" s="413"/>
      <c r="B1" s="412"/>
      <c r="C1" s="411" t="s">
        <v>706</v>
      </c>
      <c r="D1" s="412"/>
      <c r="E1" s="412"/>
      <c r="F1" s="412"/>
      <c r="G1" s="412"/>
      <c r="H1" s="412"/>
      <c r="I1" s="413"/>
      <c r="J1" s="413"/>
      <c r="K1" s="413"/>
      <c r="L1" s="413"/>
    </row>
    <row r="2" spans="1:12" ht="18" customHeight="1" x14ac:dyDescent="0.1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18" customHeight="1" x14ac:dyDescent="0.3">
      <c r="A3" s="415" t="s">
        <v>51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21" customHeight="1" x14ac:dyDescent="0.3">
      <c r="A4" s="851" t="s">
        <v>708</v>
      </c>
      <c r="B4" s="852" t="s">
        <v>52</v>
      </c>
      <c r="C4" s="850" t="s">
        <v>53</v>
      </c>
      <c r="D4" s="850"/>
      <c r="E4" s="850" t="s">
        <v>54</v>
      </c>
      <c r="F4" s="850" t="s">
        <v>55</v>
      </c>
      <c r="G4" s="849" t="s">
        <v>707</v>
      </c>
      <c r="H4" s="850" t="s">
        <v>56</v>
      </c>
      <c r="I4" s="850" t="s">
        <v>57</v>
      </c>
      <c r="J4" s="850" t="s">
        <v>58</v>
      </c>
      <c r="K4" s="850" t="s">
        <v>59</v>
      </c>
      <c r="L4" s="849" t="s">
        <v>60</v>
      </c>
    </row>
    <row r="5" spans="1:12" ht="21" customHeight="1" x14ac:dyDescent="0.3">
      <c r="A5" s="851"/>
      <c r="B5" s="853"/>
      <c r="C5" s="416" t="s">
        <v>61</v>
      </c>
      <c r="D5" s="416" t="s">
        <v>62</v>
      </c>
      <c r="E5" s="850"/>
      <c r="F5" s="850"/>
      <c r="G5" s="849"/>
      <c r="H5" s="850"/>
      <c r="I5" s="850" t="s">
        <v>0</v>
      </c>
      <c r="J5" s="850"/>
      <c r="K5" s="850"/>
      <c r="L5" s="849"/>
    </row>
    <row r="6" spans="1:12" ht="21" customHeight="1" x14ac:dyDescent="0.3">
      <c r="A6" s="23" t="s">
        <v>21</v>
      </c>
      <c r="B6" s="24">
        <v>3094</v>
      </c>
      <c r="C6" s="25">
        <v>157</v>
      </c>
      <c r="D6" s="25">
        <v>119</v>
      </c>
      <c r="E6" s="25">
        <v>30</v>
      </c>
      <c r="F6" s="25">
        <v>1</v>
      </c>
      <c r="G6" s="25">
        <v>855</v>
      </c>
      <c r="H6" s="25">
        <v>849</v>
      </c>
      <c r="I6" s="25">
        <v>561</v>
      </c>
      <c r="J6" s="25">
        <v>10</v>
      </c>
      <c r="K6" s="26">
        <v>510</v>
      </c>
      <c r="L6" s="26">
        <v>12</v>
      </c>
    </row>
    <row r="7" spans="1:12" ht="21" customHeight="1" x14ac:dyDescent="0.3">
      <c r="A7" s="23" t="s">
        <v>22</v>
      </c>
      <c r="B7" s="24">
        <v>3151</v>
      </c>
      <c r="C7" s="25">
        <v>514</v>
      </c>
      <c r="D7" s="25">
        <v>5</v>
      </c>
      <c r="E7" s="25">
        <v>150</v>
      </c>
      <c r="F7" s="25">
        <v>127</v>
      </c>
      <c r="G7" s="25">
        <v>41</v>
      </c>
      <c r="H7" s="25">
        <v>1</v>
      </c>
      <c r="I7" s="25">
        <v>875</v>
      </c>
      <c r="J7" s="25">
        <v>825</v>
      </c>
      <c r="K7" s="26">
        <v>576</v>
      </c>
      <c r="L7" s="26">
        <v>37</v>
      </c>
    </row>
    <row r="8" spans="1:12" ht="21" customHeight="1" x14ac:dyDescent="0.3">
      <c r="A8" s="23" t="s">
        <v>23</v>
      </c>
      <c r="B8" s="7">
        <v>3658</v>
      </c>
      <c r="C8" s="8">
        <v>604</v>
      </c>
      <c r="D8" s="8">
        <v>3</v>
      </c>
      <c r="E8" s="8">
        <v>153</v>
      </c>
      <c r="F8" s="8">
        <v>131</v>
      </c>
      <c r="G8" s="8">
        <v>45</v>
      </c>
      <c r="H8" s="8">
        <v>1</v>
      </c>
      <c r="I8" s="8">
        <v>1128</v>
      </c>
      <c r="J8" s="8">
        <v>765</v>
      </c>
      <c r="K8" s="8">
        <v>787</v>
      </c>
      <c r="L8" s="8">
        <v>41</v>
      </c>
    </row>
    <row r="9" spans="1:12" ht="21" customHeight="1" x14ac:dyDescent="0.3">
      <c r="A9" s="23" t="s">
        <v>24</v>
      </c>
      <c r="B9" s="7">
        <v>3548</v>
      </c>
      <c r="C9" s="8">
        <v>625</v>
      </c>
      <c r="D9" s="8">
        <v>0</v>
      </c>
      <c r="E9" s="8">
        <v>155</v>
      </c>
      <c r="F9" s="8">
        <v>117</v>
      </c>
      <c r="G9" s="8">
        <v>35</v>
      </c>
      <c r="H9" s="8">
        <v>1</v>
      </c>
      <c r="I9" s="8">
        <v>890</v>
      </c>
      <c r="J9" s="8">
        <v>764</v>
      </c>
      <c r="K9" s="8">
        <v>930</v>
      </c>
      <c r="L9" s="8">
        <v>31</v>
      </c>
    </row>
    <row r="10" spans="1:12" ht="21" customHeight="1" x14ac:dyDescent="0.3">
      <c r="A10" s="29" t="s">
        <v>25</v>
      </c>
      <c r="B10" s="11">
        <v>3693</v>
      </c>
      <c r="C10" s="12">
        <v>631</v>
      </c>
      <c r="D10" s="12">
        <v>0</v>
      </c>
      <c r="E10" s="12">
        <v>157</v>
      </c>
      <c r="F10" s="12">
        <v>117</v>
      </c>
      <c r="G10" s="12">
        <v>36</v>
      </c>
      <c r="H10" s="12">
        <v>1</v>
      </c>
      <c r="I10" s="12">
        <v>947</v>
      </c>
      <c r="J10" s="12">
        <v>829</v>
      </c>
      <c r="K10" s="12">
        <v>943</v>
      </c>
      <c r="L10" s="12">
        <v>32</v>
      </c>
    </row>
    <row r="11" spans="1:12" ht="21" customHeight="1" x14ac:dyDescent="0.3">
      <c r="A11" s="319" t="s">
        <v>26</v>
      </c>
      <c r="B11" s="30">
        <f>SUM(B13:B35)</f>
        <v>4688</v>
      </c>
      <c r="C11" s="30">
        <f t="shared" ref="C11:L11" si="0">SUM(C13:C35)</f>
        <v>644</v>
      </c>
      <c r="D11" s="30">
        <f t="shared" si="0"/>
        <v>0</v>
      </c>
      <c r="E11" s="30">
        <f t="shared" si="0"/>
        <v>177</v>
      </c>
      <c r="F11" s="30">
        <f t="shared" si="0"/>
        <v>141</v>
      </c>
      <c r="G11" s="30">
        <f t="shared" si="0"/>
        <v>38</v>
      </c>
      <c r="H11" s="30">
        <f t="shared" si="0"/>
        <v>0</v>
      </c>
      <c r="I11" s="30">
        <f t="shared" si="0"/>
        <v>1331</v>
      </c>
      <c r="J11" s="30">
        <f t="shared" si="0"/>
        <v>1243</v>
      </c>
      <c r="K11" s="30">
        <f t="shared" si="0"/>
        <v>1081</v>
      </c>
      <c r="L11" s="30">
        <f t="shared" si="0"/>
        <v>33</v>
      </c>
    </row>
    <row r="12" spans="1:12" ht="21" customHeight="1" x14ac:dyDescent="0.3">
      <c r="A12" s="320"/>
      <c r="B12" s="31">
        <f>SUM(B13:B35)</f>
        <v>4688</v>
      </c>
      <c r="C12" s="31">
        <f t="shared" ref="C12:L12" si="1">SUM(C13:C35)</f>
        <v>644</v>
      </c>
      <c r="D12" s="31"/>
      <c r="E12" s="31">
        <f t="shared" si="1"/>
        <v>177</v>
      </c>
      <c r="F12" s="31">
        <f t="shared" si="1"/>
        <v>141</v>
      </c>
      <c r="G12" s="31">
        <f t="shared" si="1"/>
        <v>38</v>
      </c>
      <c r="H12" s="31">
        <f t="shared" si="1"/>
        <v>0</v>
      </c>
      <c r="I12" s="31">
        <f t="shared" si="1"/>
        <v>1331</v>
      </c>
      <c r="J12" s="31">
        <f t="shared" si="1"/>
        <v>1243</v>
      </c>
      <c r="K12" s="31">
        <f t="shared" si="1"/>
        <v>1081</v>
      </c>
      <c r="L12" s="31">
        <f t="shared" si="1"/>
        <v>33</v>
      </c>
    </row>
    <row r="13" spans="1:12" ht="21" customHeight="1" x14ac:dyDescent="0.3">
      <c r="A13" s="14" t="s">
        <v>27</v>
      </c>
      <c r="B13" s="7">
        <v>45</v>
      </c>
      <c r="C13" s="8">
        <v>5</v>
      </c>
      <c r="D13" s="31"/>
      <c r="E13" s="8">
        <v>4</v>
      </c>
      <c r="F13" s="8"/>
      <c r="G13" s="8"/>
      <c r="H13" s="8"/>
      <c r="I13" s="8"/>
      <c r="J13" s="8">
        <v>12</v>
      </c>
      <c r="K13" s="8">
        <v>23</v>
      </c>
      <c r="L13" s="8">
        <v>1</v>
      </c>
    </row>
    <row r="14" spans="1:12" ht="21" customHeight="1" x14ac:dyDescent="0.3">
      <c r="A14" s="14" t="s">
        <v>28</v>
      </c>
      <c r="B14" s="7">
        <v>183</v>
      </c>
      <c r="C14" s="8">
        <v>20</v>
      </c>
      <c r="D14" s="31"/>
      <c r="E14" s="8">
        <v>15</v>
      </c>
      <c r="F14" s="8">
        <v>15</v>
      </c>
      <c r="G14" s="8">
        <v>2</v>
      </c>
      <c r="H14" s="8"/>
      <c r="I14" s="8">
        <v>16</v>
      </c>
      <c r="J14" s="8">
        <v>64</v>
      </c>
      <c r="K14" s="8">
        <v>49</v>
      </c>
      <c r="L14" s="8">
        <v>2</v>
      </c>
    </row>
    <row r="15" spans="1:12" ht="21" customHeight="1" x14ac:dyDescent="0.3">
      <c r="A15" s="14" t="s">
        <v>29</v>
      </c>
      <c r="B15" s="7">
        <v>34</v>
      </c>
      <c r="C15" s="8">
        <v>2</v>
      </c>
      <c r="D15" s="31"/>
      <c r="E15" s="8">
        <v>2</v>
      </c>
      <c r="F15" s="8">
        <v>1</v>
      </c>
      <c r="G15" s="8"/>
      <c r="H15" s="8"/>
      <c r="I15" s="8"/>
      <c r="J15" s="8">
        <v>17</v>
      </c>
      <c r="K15" s="8">
        <v>12</v>
      </c>
      <c r="L15" s="8"/>
    </row>
    <row r="16" spans="1:12" ht="21" customHeight="1" x14ac:dyDescent="0.3">
      <c r="A16" s="14" t="s">
        <v>30</v>
      </c>
      <c r="B16" s="7">
        <v>171</v>
      </c>
      <c r="C16" s="8">
        <v>37</v>
      </c>
      <c r="D16" s="31"/>
      <c r="E16" s="8">
        <v>9</v>
      </c>
      <c r="F16" s="8">
        <v>8</v>
      </c>
      <c r="G16" s="8"/>
      <c r="H16" s="8"/>
      <c r="I16" s="8">
        <v>13</v>
      </c>
      <c r="J16" s="8">
        <v>63</v>
      </c>
      <c r="K16" s="8">
        <v>41</v>
      </c>
      <c r="L16" s="8"/>
    </row>
    <row r="17" spans="1:12" ht="21" customHeight="1" x14ac:dyDescent="0.3">
      <c r="A17" s="14" t="s">
        <v>31</v>
      </c>
      <c r="B17" s="7">
        <v>117</v>
      </c>
      <c r="C17" s="8">
        <v>7</v>
      </c>
      <c r="D17" s="31"/>
      <c r="E17" s="8">
        <v>4</v>
      </c>
      <c r="F17" s="8">
        <v>4</v>
      </c>
      <c r="G17" s="8">
        <v>1</v>
      </c>
      <c r="H17" s="8"/>
      <c r="I17" s="8">
        <v>33</v>
      </c>
      <c r="J17" s="8">
        <v>40</v>
      </c>
      <c r="K17" s="8">
        <v>26</v>
      </c>
      <c r="L17" s="8">
        <v>2</v>
      </c>
    </row>
    <row r="18" spans="1:12" ht="21" customHeight="1" x14ac:dyDescent="0.3">
      <c r="A18" s="14" t="s">
        <v>63</v>
      </c>
      <c r="B18" s="7">
        <v>358</v>
      </c>
      <c r="C18" s="8">
        <v>59</v>
      </c>
      <c r="D18" s="31"/>
      <c r="E18" s="8">
        <v>13</v>
      </c>
      <c r="F18" s="8">
        <v>8</v>
      </c>
      <c r="G18" s="8">
        <v>3</v>
      </c>
      <c r="H18" s="8"/>
      <c r="I18" s="8">
        <v>54</v>
      </c>
      <c r="J18" s="8">
        <v>108</v>
      </c>
      <c r="K18" s="8">
        <v>110</v>
      </c>
      <c r="L18" s="8">
        <v>3</v>
      </c>
    </row>
    <row r="19" spans="1:12" ht="21" customHeight="1" x14ac:dyDescent="0.3">
      <c r="A19" s="14" t="s">
        <v>33</v>
      </c>
      <c r="B19" s="7">
        <v>79</v>
      </c>
      <c r="C19" s="8">
        <v>7</v>
      </c>
      <c r="D19" s="31"/>
      <c r="E19" s="8">
        <v>3</v>
      </c>
      <c r="F19" s="8">
        <v>3</v>
      </c>
      <c r="G19" s="8"/>
      <c r="H19" s="8"/>
      <c r="I19" s="8">
        <v>24</v>
      </c>
      <c r="J19" s="8">
        <v>25</v>
      </c>
      <c r="K19" s="8">
        <v>17</v>
      </c>
      <c r="L19" s="8"/>
    </row>
    <row r="20" spans="1:12" ht="21" customHeight="1" x14ac:dyDescent="0.3">
      <c r="A20" s="14" t="s">
        <v>34</v>
      </c>
      <c r="B20" s="7">
        <v>98</v>
      </c>
      <c r="C20" s="8">
        <v>9</v>
      </c>
      <c r="D20" s="31"/>
      <c r="E20" s="8">
        <v>5</v>
      </c>
      <c r="F20" s="8">
        <v>2</v>
      </c>
      <c r="G20" s="8"/>
      <c r="H20" s="8"/>
      <c r="I20" s="8">
        <v>14</v>
      </c>
      <c r="J20" s="8">
        <v>46</v>
      </c>
      <c r="K20" s="8">
        <v>22</v>
      </c>
      <c r="L20" s="8"/>
    </row>
    <row r="21" spans="1:12" ht="21" customHeight="1" x14ac:dyDescent="0.3">
      <c r="A21" s="14" t="s">
        <v>35</v>
      </c>
      <c r="B21" s="7">
        <v>211</v>
      </c>
      <c r="C21" s="8">
        <v>44</v>
      </c>
      <c r="D21" s="31"/>
      <c r="E21" s="8">
        <v>11</v>
      </c>
      <c r="F21" s="8">
        <v>6</v>
      </c>
      <c r="G21" s="8"/>
      <c r="H21" s="8"/>
      <c r="I21" s="8">
        <v>38</v>
      </c>
      <c r="J21" s="8">
        <v>55</v>
      </c>
      <c r="K21" s="8">
        <v>56</v>
      </c>
      <c r="L21" s="8">
        <v>1</v>
      </c>
    </row>
    <row r="22" spans="1:12" ht="21" customHeight="1" x14ac:dyDescent="0.3">
      <c r="A22" s="14" t="s">
        <v>36</v>
      </c>
      <c r="B22" s="7">
        <v>70</v>
      </c>
      <c r="C22" s="8">
        <v>6</v>
      </c>
      <c r="D22" s="31"/>
      <c r="E22" s="8">
        <v>4</v>
      </c>
      <c r="F22" s="8">
        <v>5</v>
      </c>
      <c r="G22" s="8"/>
      <c r="H22" s="8"/>
      <c r="I22" s="8">
        <v>11</v>
      </c>
      <c r="J22" s="8">
        <v>32</v>
      </c>
      <c r="K22" s="8">
        <v>12</v>
      </c>
      <c r="L22" s="8"/>
    </row>
    <row r="23" spans="1:12" ht="21" customHeight="1" x14ac:dyDescent="0.3">
      <c r="A23" s="14" t="s">
        <v>37</v>
      </c>
      <c r="B23" s="7">
        <v>92</v>
      </c>
      <c r="C23" s="8">
        <v>9</v>
      </c>
      <c r="D23" s="31"/>
      <c r="E23" s="8">
        <v>3</v>
      </c>
      <c r="F23" s="8">
        <v>5</v>
      </c>
      <c r="G23" s="8"/>
      <c r="H23" s="8"/>
      <c r="I23" s="8">
        <v>13</v>
      </c>
      <c r="J23" s="8">
        <v>30</v>
      </c>
      <c r="K23" s="8">
        <v>32</v>
      </c>
      <c r="L23" s="8"/>
    </row>
    <row r="24" spans="1:12" ht="21" customHeight="1" x14ac:dyDescent="0.3">
      <c r="A24" s="14" t="s">
        <v>38</v>
      </c>
      <c r="B24" s="7">
        <v>143</v>
      </c>
      <c r="C24" s="8">
        <v>20</v>
      </c>
      <c r="D24" s="31"/>
      <c r="E24" s="8">
        <v>9</v>
      </c>
      <c r="F24" s="8">
        <v>7</v>
      </c>
      <c r="G24" s="8">
        <v>3</v>
      </c>
      <c r="H24" s="8"/>
      <c r="I24" s="8">
        <v>30</v>
      </c>
      <c r="J24" s="8">
        <v>40</v>
      </c>
      <c r="K24" s="8">
        <v>34</v>
      </c>
      <c r="L24" s="8"/>
    </row>
    <row r="25" spans="1:12" ht="21" customHeight="1" x14ac:dyDescent="0.3">
      <c r="A25" s="14" t="s">
        <v>39</v>
      </c>
      <c r="B25" s="7">
        <v>258</v>
      </c>
      <c r="C25" s="8">
        <v>24</v>
      </c>
      <c r="D25" s="31"/>
      <c r="E25" s="8">
        <v>6</v>
      </c>
      <c r="F25" s="8">
        <v>10</v>
      </c>
      <c r="G25" s="8">
        <v>2</v>
      </c>
      <c r="H25" s="8"/>
      <c r="I25" s="8">
        <v>72</v>
      </c>
      <c r="J25" s="8">
        <v>91</v>
      </c>
      <c r="K25" s="8">
        <v>49</v>
      </c>
      <c r="L25" s="8">
        <v>4</v>
      </c>
    </row>
    <row r="26" spans="1:12" ht="21" customHeight="1" x14ac:dyDescent="0.3">
      <c r="A26" s="14" t="s">
        <v>40</v>
      </c>
      <c r="B26" s="7">
        <v>56</v>
      </c>
      <c r="C26" s="8">
        <v>9</v>
      </c>
      <c r="D26" s="31"/>
      <c r="E26" s="8">
        <v>2</v>
      </c>
      <c r="F26" s="8">
        <v>1</v>
      </c>
      <c r="G26" s="8">
        <v>1</v>
      </c>
      <c r="H26" s="8"/>
      <c r="I26" s="8">
        <v>17</v>
      </c>
      <c r="J26" s="8">
        <v>21</v>
      </c>
      <c r="K26" s="8">
        <v>5</v>
      </c>
      <c r="L26" s="8"/>
    </row>
    <row r="27" spans="1:12" ht="20.25" customHeight="1" x14ac:dyDescent="0.3">
      <c r="A27" s="14" t="s">
        <v>41</v>
      </c>
      <c r="B27" s="7">
        <v>56</v>
      </c>
      <c r="C27" s="8">
        <v>9</v>
      </c>
      <c r="D27" s="31"/>
      <c r="E27" s="8">
        <v>5</v>
      </c>
      <c r="F27" s="8">
        <v>5</v>
      </c>
      <c r="G27" s="8"/>
      <c r="H27" s="8"/>
      <c r="I27" s="8">
        <v>2</v>
      </c>
      <c r="J27" s="8">
        <v>26</v>
      </c>
      <c r="K27" s="8">
        <v>9</v>
      </c>
      <c r="L27" s="8"/>
    </row>
    <row r="28" spans="1:12" ht="20.25" customHeight="1" x14ac:dyDescent="0.3">
      <c r="A28" s="14" t="s">
        <v>42</v>
      </c>
      <c r="B28" s="7">
        <v>49</v>
      </c>
      <c r="C28" s="8">
        <v>9</v>
      </c>
      <c r="D28" s="31"/>
      <c r="E28" s="8">
        <v>4</v>
      </c>
      <c r="F28" s="8">
        <v>3</v>
      </c>
      <c r="G28" s="8"/>
      <c r="H28" s="8"/>
      <c r="I28" s="8"/>
      <c r="J28" s="8">
        <v>24</v>
      </c>
      <c r="K28" s="8">
        <v>9</v>
      </c>
      <c r="L28" s="8"/>
    </row>
    <row r="29" spans="1:12" ht="20.25" customHeight="1" x14ac:dyDescent="0.3">
      <c r="A29" s="14" t="s">
        <v>43</v>
      </c>
      <c r="B29" s="7">
        <v>176</v>
      </c>
      <c r="C29" s="8">
        <v>24</v>
      </c>
      <c r="D29" s="31"/>
      <c r="E29" s="8">
        <v>7</v>
      </c>
      <c r="F29" s="8">
        <v>7</v>
      </c>
      <c r="G29" s="8"/>
      <c r="H29" s="8"/>
      <c r="I29" s="8">
        <v>35</v>
      </c>
      <c r="J29" s="8">
        <v>73</v>
      </c>
      <c r="K29" s="8">
        <v>30</v>
      </c>
      <c r="L29" s="8"/>
    </row>
    <row r="30" spans="1:12" ht="20.25" customHeight="1" x14ac:dyDescent="0.3">
      <c r="A30" s="14" t="s">
        <v>44</v>
      </c>
      <c r="B30" s="7">
        <v>140</v>
      </c>
      <c r="C30" s="8">
        <v>21</v>
      </c>
      <c r="D30" s="31"/>
      <c r="E30" s="8">
        <v>8</v>
      </c>
      <c r="F30" s="8">
        <v>8</v>
      </c>
      <c r="G30" s="8">
        <v>2</v>
      </c>
      <c r="H30" s="8"/>
      <c r="I30" s="8">
        <v>14</v>
      </c>
      <c r="J30" s="8">
        <v>67</v>
      </c>
      <c r="K30" s="8">
        <v>19</v>
      </c>
      <c r="L30" s="8">
        <v>1</v>
      </c>
    </row>
    <row r="31" spans="1:12" ht="20.25" customHeight="1" x14ac:dyDescent="0.3">
      <c r="A31" s="14" t="s">
        <v>45</v>
      </c>
      <c r="B31" s="7">
        <v>89</v>
      </c>
      <c r="C31" s="8">
        <v>10</v>
      </c>
      <c r="D31" s="31"/>
      <c r="E31" s="8">
        <v>10</v>
      </c>
      <c r="F31" s="8">
        <v>9</v>
      </c>
      <c r="G31" s="8"/>
      <c r="H31" s="8"/>
      <c r="I31" s="8">
        <v>4</v>
      </c>
      <c r="J31" s="8">
        <v>27</v>
      </c>
      <c r="K31" s="8">
        <v>29</v>
      </c>
      <c r="L31" s="8"/>
    </row>
    <row r="32" spans="1:12" ht="20.25" customHeight="1" x14ac:dyDescent="0.3">
      <c r="A32" s="14" t="s">
        <v>46</v>
      </c>
      <c r="B32" s="7">
        <v>143</v>
      </c>
      <c r="C32" s="8">
        <v>18</v>
      </c>
      <c r="D32" s="31"/>
      <c r="E32" s="8">
        <v>12</v>
      </c>
      <c r="F32" s="8">
        <v>7</v>
      </c>
      <c r="G32" s="8">
        <v>1</v>
      </c>
      <c r="H32" s="8"/>
      <c r="I32" s="8">
        <v>24</v>
      </c>
      <c r="J32" s="8">
        <v>44</v>
      </c>
      <c r="K32" s="8">
        <v>36</v>
      </c>
      <c r="L32" s="8">
        <v>1</v>
      </c>
    </row>
    <row r="33" spans="1:12" ht="20.25" customHeight="1" x14ac:dyDescent="0.3">
      <c r="A33" s="14" t="s">
        <v>47</v>
      </c>
      <c r="B33" s="7">
        <v>438</v>
      </c>
      <c r="C33" s="8">
        <v>63</v>
      </c>
      <c r="D33" s="31"/>
      <c r="E33" s="8">
        <v>8</v>
      </c>
      <c r="F33" s="8">
        <v>7</v>
      </c>
      <c r="G33" s="8">
        <v>3</v>
      </c>
      <c r="H33" s="8"/>
      <c r="I33" s="8">
        <v>152</v>
      </c>
      <c r="J33" s="8">
        <v>113</v>
      </c>
      <c r="K33" s="8">
        <v>85</v>
      </c>
      <c r="L33" s="8">
        <v>7</v>
      </c>
    </row>
    <row r="34" spans="1:12" ht="20.25" customHeight="1" x14ac:dyDescent="0.3">
      <c r="A34" s="14" t="s">
        <v>64</v>
      </c>
      <c r="B34" s="7">
        <v>703</v>
      </c>
      <c r="C34" s="8">
        <v>80</v>
      </c>
      <c r="D34" s="31"/>
      <c r="E34" s="8">
        <v>31</v>
      </c>
      <c r="F34" s="8">
        <v>14</v>
      </c>
      <c r="G34" s="8">
        <v>3</v>
      </c>
      <c r="H34" s="8"/>
      <c r="I34" s="8">
        <v>195</v>
      </c>
      <c r="J34" s="8">
        <v>202</v>
      </c>
      <c r="K34" s="8">
        <v>172</v>
      </c>
      <c r="L34" s="8">
        <v>6</v>
      </c>
    </row>
    <row r="35" spans="1:12" ht="20.25" customHeight="1" x14ac:dyDescent="0.3">
      <c r="A35" s="15" t="s">
        <v>65</v>
      </c>
      <c r="B35" s="11">
        <v>979</v>
      </c>
      <c r="C35" s="12">
        <v>152</v>
      </c>
      <c r="D35" s="12"/>
      <c r="E35" s="12">
        <v>2</v>
      </c>
      <c r="F35" s="12">
        <v>6</v>
      </c>
      <c r="G35" s="12">
        <v>17</v>
      </c>
      <c r="H35" s="12"/>
      <c r="I35" s="12">
        <v>570</v>
      </c>
      <c r="J35" s="12">
        <v>23</v>
      </c>
      <c r="K35" s="12">
        <v>204</v>
      </c>
      <c r="L35" s="12">
        <v>5</v>
      </c>
    </row>
    <row r="36" spans="1:12" ht="20.25" customHeight="1" x14ac:dyDescent="0.3">
      <c r="A36" s="20" t="s">
        <v>50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32"/>
    </row>
    <row r="37" spans="1:12" ht="20.25" customHeight="1" x14ac:dyDescent="0.15">
      <c r="A37" s="410" t="s">
        <v>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20.25" customHeight="1" x14ac:dyDescent="0.15">
      <c r="A38" s="410" t="s">
        <v>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mergeCells count="11">
    <mergeCell ref="F4:F5"/>
    <mergeCell ref="A4:A5"/>
    <mergeCell ref="C4:D4"/>
    <mergeCell ref="E4:E5"/>
    <mergeCell ref="B4:B5"/>
    <mergeCell ref="L4:L5"/>
    <mergeCell ref="G4:G5"/>
    <mergeCell ref="H4:H5"/>
    <mergeCell ref="I4:I5"/>
    <mergeCell ref="J4:J5"/>
    <mergeCell ref="K4:K5"/>
  </mergeCells>
  <phoneticPr fontId="3" type="noConversion"/>
  <pageMargins left="0.51181102362204722" right="0.11811023622047245" top="0.35433070866141736" bottom="0" header="0.11811023622047245" footer="0.11811023622047245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C1" sqref="C1"/>
    </sheetView>
  </sheetViews>
  <sheetFormatPr defaultRowHeight="16.5" x14ac:dyDescent="0.3"/>
  <sheetData>
    <row r="1" spans="1:19" x14ac:dyDescent="0.3">
      <c r="B1" s="132"/>
      <c r="C1" s="19" t="s">
        <v>378</v>
      </c>
      <c r="D1" s="5"/>
      <c r="E1" s="32"/>
      <c r="F1" s="32"/>
      <c r="G1" s="5"/>
      <c r="H1" s="32"/>
      <c r="I1" s="20" t="s">
        <v>0</v>
      </c>
      <c r="J1" s="20" t="s">
        <v>0</v>
      </c>
      <c r="K1" s="20" t="s">
        <v>0</v>
      </c>
      <c r="L1" s="32"/>
      <c r="M1" s="32"/>
      <c r="N1" s="32"/>
      <c r="O1" s="32"/>
      <c r="P1" s="32"/>
      <c r="Q1" s="32"/>
      <c r="R1" s="5"/>
      <c r="S1" s="5"/>
    </row>
    <row r="2" spans="1:19" x14ac:dyDescent="0.3">
      <c r="A2" s="20" t="s">
        <v>51</v>
      </c>
      <c r="B2" s="32"/>
      <c r="C2" s="20" t="s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"/>
      <c r="S2" s="5"/>
    </row>
    <row r="3" spans="1:19" ht="24" customHeight="1" x14ac:dyDescent="0.3">
      <c r="A3" s="877" t="s">
        <v>2</v>
      </c>
      <c r="B3" s="1006" t="s">
        <v>379</v>
      </c>
      <c r="C3" s="1006"/>
      <c r="D3" s="1006"/>
      <c r="E3" s="1010"/>
      <c r="F3" s="1010"/>
      <c r="G3" s="1010"/>
      <c r="H3" s="1006" t="s">
        <v>373</v>
      </c>
      <c r="I3" s="1010"/>
      <c r="J3" s="1010"/>
      <c r="K3" s="1010"/>
      <c r="L3" s="1006" t="s">
        <v>380</v>
      </c>
      <c r="M3" s="1010"/>
      <c r="N3" s="1010"/>
      <c r="O3" s="1010"/>
      <c r="P3" s="1006" t="s">
        <v>381</v>
      </c>
      <c r="Q3" s="1010"/>
      <c r="R3" s="1010"/>
      <c r="S3" s="1011"/>
    </row>
    <row r="4" spans="1:19" ht="24" customHeight="1" x14ac:dyDescent="0.3">
      <c r="A4" s="1008"/>
      <c r="B4" s="1012" t="s">
        <v>222</v>
      </c>
      <c r="C4" s="1013"/>
      <c r="D4" s="1014"/>
      <c r="E4" s="1006" t="s">
        <v>382</v>
      </c>
      <c r="F4" s="1006" t="s">
        <v>383</v>
      </c>
      <c r="G4" s="1006" t="s">
        <v>384</v>
      </c>
      <c r="H4" s="202"/>
      <c r="I4" s="1006" t="s">
        <v>382</v>
      </c>
      <c r="J4" s="1006" t="s">
        <v>383</v>
      </c>
      <c r="K4" s="1006" t="s">
        <v>384</v>
      </c>
      <c r="L4" s="202"/>
      <c r="M4" s="1006" t="s">
        <v>382</v>
      </c>
      <c r="N4" s="1006" t="s">
        <v>383</v>
      </c>
      <c r="O4" s="1006" t="s">
        <v>384</v>
      </c>
      <c r="P4" s="202"/>
      <c r="Q4" s="1006" t="s">
        <v>382</v>
      </c>
      <c r="R4" s="1006" t="s">
        <v>383</v>
      </c>
      <c r="S4" s="1012" t="s">
        <v>384</v>
      </c>
    </row>
    <row r="5" spans="1:19" ht="24" customHeight="1" x14ac:dyDescent="0.3">
      <c r="A5" s="1009"/>
      <c r="B5" s="566"/>
      <c r="C5" s="567" t="s">
        <v>69</v>
      </c>
      <c r="D5" s="567" t="s">
        <v>70</v>
      </c>
      <c r="E5" s="1007"/>
      <c r="F5" s="1007"/>
      <c r="G5" s="1007"/>
      <c r="H5" s="566"/>
      <c r="I5" s="1007"/>
      <c r="J5" s="1007"/>
      <c r="K5" s="1007"/>
      <c r="L5" s="566"/>
      <c r="M5" s="1007"/>
      <c r="N5" s="1007"/>
      <c r="O5" s="1007"/>
      <c r="P5" s="566"/>
      <c r="Q5" s="1007"/>
      <c r="R5" s="1007"/>
      <c r="S5" s="1015"/>
    </row>
    <row r="6" spans="1:19" ht="24" customHeight="1" x14ac:dyDescent="0.3">
      <c r="A6" s="14" t="s">
        <v>82</v>
      </c>
      <c r="B6" s="704">
        <v>333</v>
      </c>
      <c r="C6" s="705" t="s">
        <v>385</v>
      </c>
      <c r="D6" s="705" t="s">
        <v>385</v>
      </c>
      <c r="E6" s="706">
        <v>58</v>
      </c>
      <c r="F6" s="706">
        <v>42</v>
      </c>
      <c r="G6" s="706">
        <v>233</v>
      </c>
      <c r="H6" s="706">
        <v>79</v>
      </c>
      <c r="I6" s="707" t="s">
        <v>91</v>
      </c>
      <c r="J6" s="707" t="s">
        <v>91</v>
      </c>
      <c r="K6" s="706">
        <v>79</v>
      </c>
      <c r="L6" s="706">
        <v>0</v>
      </c>
      <c r="M6" s="707">
        <v>0</v>
      </c>
      <c r="N6" s="707">
        <v>0</v>
      </c>
      <c r="O6" s="706">
        <v>0</v>
      </c>
      <c r="P6" s="706">
        <v>254</v>
      </c>
      <c r="Q6" s="706">
        <v>58</v>
      </c>
      <c r="R6" s="706">
        <v>42</v>
      </c>
      <c r="S6" s="708">
        <v>154</v>
      </c>
    </row>
    <row r="7" spans="1:19" ht="24" customHeight="1" x14ac:dyDescent="0.3">
      <c r="A7" s="14" t="s">
        <v>22</v>
      </c>
      <c r="B7" s="709">
        <v>272</v>
      </c>
      <c r="C7" s="710" t="s">
        <v>385</v>
      </c>
      <c r="D7" s="710" t="s">
        <v>385</v>
      </c>
      <c r="E7" s="711">
        <v>52</v>
      </c>
      <c r="F7" s="711">
        <v>42</v>
      </c>
      <c r="G7" s="711">
        <v>178</v>
      </c>
      <c r="H7" s="711">
        <v>29</v>
      </c>
      <c r="I7" s="712" t="s">
        <v>91</v>
      </c>
      <c r="J7" s="712" t="s">
        <v>91</v>
      </c>
      <c r="K7" s="711">
        <v>29</v>
      </c>
      <c r="L7" s="711">
        <v>0</v>
      </c>
      <c r="M7" s="712">
        <v>0</v>
      </c>
      <c r="N7" s="712">
        <v>0</v>
      </c>
      <c r="O7" s="711">
        <v>0</v>
      </c>
      <c r="P7" s="711">
        <v>243</v>
      </c>
      <c r="Q7" s="711">
        <v>52</v>
      </c>
      <c r="R7" s="711">
        <v>42</v>
      </c>
      <c r="S7" s="713">
        <v>149</v>
      </c>
    </row>
    <row r="8" spans="1:19" ht="24" customHeight="1" x14ac:dyDescent="0.3">
      <c r="A8" s="14" t="s">
        <v>83</v>
      </c>
      <c r="B8" s="714">
        <v>314</v>
      </c>
      <c r="C8" s="715">
        <v>137</v>
      </c>
      <c r="D8" s="715">
        <v>177</v>
      </c>
      <c r="E8" s="715">
        <v>54</v>
      </c>
      <c r="F8" s="715">
        <v>60</v>
      </c>
      <c r="G8" s="715">
        <v>200</v>
      </c>
      <c r="H8" s="716">
        <v>16</v>
      </c>
      <c r="I8" s="716">
        <v>0</v>
      </c>
      <c r="J8" s="716">
        <v>0</v>
      </c>
      <c r="K8" s="716">
        <v>16</v>
      </c>
      <c r="L8" s="716">
        <v>1</v>
      </c>
      <c r="M8" s="716">
        <v>0</v>
      </c>
      <c r="N8" s="716">
        <v>0</v>
      </c>
      <c r="O8" s="716">
        <v>1</v>
      </c>
      <c r="P8" s="715">
        <v>297</v>
      </c>
      <c r="Q8" s="715">
        <v>54</v>
      </c>
      <c r="R8" s="715">
        <v>60</v>
      </c>
      <c r="S8" s="717">
        <v>183</v>
      </c>
    </row>
    <row r="9" spans="1:19" ht="24" customHeight="1" x14ac:dyDescent="0.3">
      <c r="A9" s="14" t="s">
        <v>24</v>
      </c>
      <c r="B9" s="718">
        <v>320</v>
      </c>
      <c r="C9" s="719">
        <v>137</v>
      </c>
      <c r="D9" s="719">
        <v>183</v>
      </c>
      <c r="E9" s="719">
        <v>54</v>
      </c>
      <c r="F9" s="719">
        <v>60</v>
      </c>
      <c r="G9" s="719">
        <v>206</v>
      </c>
      <c r="H9" s="720">
        <v>18</v>
      </c>
      <c r="I9" s="720">
        <v>0</v>
      </c>
      <c r="J9" s="720">
        <v>0</v>
      </c>
      <c r="K9" s="720">
        <v>18</v>
      </c>
      <c r="L9" s="720">
        <v>1</v>
      </c>
      <c r="M9" s="720">
        <v>0</v>
      </c>
      <c r="N9" s="720">
        <v>0</v>
      </c>
      <c r="O9" s="720">
        <v>1</v>
      </c>
      <c r="P9" s="719">
        <v>301</v>
      </c>
      <c r="Q9" s="719">
        <v>54</v>
      </c>
      <c r="R9" s="719">
        <v>60</v>
      </c>
      <c r="S9" s="721">
        <v>187</v>
      </c>
    </row>
    <row r="10" spans="1:19" ht="24" customHeight="1" x14ac:dyDescent="0.3">
      <c r="A10" s="15" t="s">
        <v>25</v>
      </c>
      <c r="B10" s="722">
        <v>296</v>
      </c>
      <c r="C10" s="723">
        <v>138</v>
      </c>
      <c r="D10" s="723">
        <v>158</v>
      </c>
      <c r="E10" s="723">
        <v>51</v>
      </c>
      <c r="F10" s="723">
        <v>45</v>
      </c>
      <c r="G10" s="723">
        <v>200</v>
      </c>
      <c r="H10" s="724">
        <v>16</v>
      </c>
      <c r="I10" s="724">
        <v>0</v>
      </c>
      <c r="J10" s="724">
        <v>0</v>
      </c>
      <c r="K10" s="724">
        <v>16</v>
      </c>
      <c r="L10" s="724">
        <v>2</v>
      </c>
      <c r="M10" s="724">
        <v>0</v>
      </c>
      <c r="N10" s="724">
        <v>0</v>
      </c>
      <c r="O10" s="724">
        <v>2</v>
      </c>
      <c r="P10" s="723">
        <v>278</v>
      </c>
      <c r="Q10" s="723">
        <v>51</v>
      </c>
      <c r="R10" s="723">
        <v>45</v>
      </c>
      <c r="S10" s="725">
        <v>182</v>
      </c>
    </row>
    <row r="11" spans="1:19" ht="24" customHeight="1" x14ac:dyDescent="0.3">
      <c r="A11" s="15" t="s">
        <v>26</v>
      </c>
      <c r="B11" s="77">
        <f t="shared" ref="B11" si="0">SUM(H11+L11+P11)</f>
        <v>237</v>
      </c>
      <c r="C11" s="65">
        <v>117</v>
      </c>
      <c r="D11" s="65">
        <v>120</v>
      </c>
      <c r="E11" s="65">
        <v>32</v>
      </c>
      <c r="F11" s="65">
        <v>53</v>
      </c>
      <c r="G11" s="65">
        <v>152</v>
      </c>
      <c r="H11" s="354">
        <f t="shared" ref="H11" si="1">SUM(I11:K11)</f>
        <v>14</v>
      </c>
      <c r="I11" s="354">
        <v>0</v>
      </c>
      <c r="J11" s="354">
        <v>1</v>
      </c>
      <c r="K11" s="354">
        <v>13</v>
      </c>
      <c r="L11" s="354">
        <f t="shared" ref="L11" si="2">SUM(M11:O11)</f>
        <v>2</v>
      </c>
      <c r="M11" s="354">
        <v>0</v>
      </c>
      <c r="N11" s="354">
        <v>0</v>
      </c>
      <c r="O11" s="354">
        <v>2</v>
      </c>
      <c r="P11" s="65">
        <f t="shared" ref="P11" si="3">SUM(Q11:S11)</f>
        <v>221</v>
      </c>
      <c r="Q11" s="65">
        <v>32</v>
      </c>
      <c r="R11" s="65">
        <v>52</v>
      </c>
      <c r="S11" s="65">
        <v>137</v>
      </c>
    </row>
    <row r="12" spans="1:19" x14ac:dyDescent="0.3">
      <c r="A12" s="20" t="s">
        <v>386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0" t="s">
        <v>0</v>
      </c>
      <c r="M12" s="32"/>
      <c r="N12" s="203" t="s">
        <v>0</v>
      </c>
      <c r="O12" s="20"/>
      <c r="P12" s="20"/>
      <c r="Q12" s="32"/>
      <c r="R12" s="5"/>
      <c r="S12" s="5"/>
    </row>
  </sheetData>
  <mergeCells count="18">
    <mergeCell ref="N4:N5"/>
    <mergeCell ref="O4:O5"/>
    <mergeCell ref="Q4:Q5"/>
    <mergeCell ref="A3:A5"/>
    <mergeCell ref="B3:G3"/>
    <mergeCell ref="H3:K3"/>
    <mergeCell ref="L3:O3"/>
    <mergeCell ref="P3:S3"/>
    <mergeCell ref="B4:D4"/>
    <mergeCell ref="E4:E5"/>
    <mergeCell ref="F4:F5"/>
    <mergeCell ref="G4:G5"/>
    <mergeCell ref="I4:I5"/>
    <mergeCell ref="R4:R5"/>
    <mergeCell ref="S4:S5"/>
    <mergeCell ref="J4:J5"/>
    <mergeCell ref="K4:K5"/>
    <mergeCell ref="M4:M5"/>
  </mergeCells>
  <phoneticPr fontId="3" type="noConversion"/>
  <hyperlinks>
    <hyperlink ref="C1" location="목차!G127" display="목록으로"/>
    <hyperlink ref="A12" location="목차!G164" display="목록으로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" sqref="B1"/>
    </sheetView>
  </sheetViews>
  <sheetFormatPr defaultRowHeight="16.5" x14ac:dyDescent="0.3"/>
  <cols>
    <col min="1" max="6" width="15.625" customWidth="1"/>
  </cols>
  <sheetData>
    <row r="1" spans="1:6" x14ac:dyDescent="0.3">
      <c r="B1" s="80" t="s">
        <v>387</v>
      </c>
      <c r="C1" s="80"/>
      <c r="D1" s="80"/>
      <c r="E1" s="80"/>
      <c r="F1" s="80"/>
    </row>
    <row r="2" spans="1:6" ht="18.75" x14ac:dyDescent="0.3">
      <c r="A2" s="50"/>
      <c r="B2" s="123"/>
      <c r="C2" s="123"/>
      <c r="D2" s="123"/>
      <c r="E2" s="18" t="s">
        <v>0</v>
      </c>
      <c r="F2" s="123"/>
    </row>
    <row r="3" spans="1:6" x14ac:dyDescent="0.3">
      <c r="A3" s="20" t="s">
        <v>92</v>
      </c>
      <c r="B3" s="123"/>
      <c r="C3" s="123"/>
      <c r="D3" s="123"/>
      <c r="E3" s="123"/>
      <c r="F3" s="123"/>
    </row>
    <row r="4" spans="1:6" ht="24" customHeight="1" x14ac:dyDescent="0.3">
      <c r="A4" s="553" t="s">
        <v>388</v>
      </c>
      <c r="B4" s="556" t="s">
        <v>389</v>
      </c>
      <c r="C4" s="556" t="s">
        <v>390</v>
      </c>
      <c r="D4" s="556" t="s">
        <v>391</v>
      </c>
      <c r="E4" s="558" t="s">
        <v>756</v>
      </c>
      <c r="F4" s="553" t="s">
        <v>101</v>
      </c>
    </row>
    <row r="5" spans="1:6" ht="24" customHeight="1" x14ac:dyDescent="0.3">
      <c r="A5" s="14" t="s">
        <v>82</v>
      </c>
      <c r="B5" s="704">
        <v>1527</v>
      </c>
      <c r="C5" s="706">
        <v>872</v>
      </c>
      <c r="D5" s="706">
        <v>650</v>
      </c>
      <c r="E5" s="706">
        <v>5</v>
      </c>
      <c r="F5" s="708">
        <v>0</v>
      </c>
    </row>
    <row r="6" spans="1:6" ht="24" customHeight="1" x14ac:dyDescent="0.3">
      <c r="A6" s="14" t="s">
        <v>22</v>
      </c>
      <c r="B6" s="709">
        <v>1433</v>
      </c>
      <c r="C6" s="711">
        <v>788</v>
      </c>
      <c r="D6" s="711">
        <v>641</v>
      </c>
      <c r="E6" s="711">
        <v>4</v>
      </c>
      <c r="F6" s="713">
        <v>0</v>
      </c>
    </row>
    <row r="7" spans="1:6" ht="24" customHeight="1" x14ac:dyDescent="0.3">
      <c r="A7" s="14" t="s">
        <v>83</v>
      </c>
      <c r="B7" s="726">
        <v>1331</v>
      </c>
      <c r="C7" s="727">
        <v>713</v>
      </c>
      <c r="D7" s="727">
        <v>614</v>
      </c>
      <c r="E7" s="727">
        <v>4</v>
      </c>
      <c r="F7" s="728">
        <v>0</v>
      </c>
    </row>
    <row r="8" spans="1:6" ht="24" customHeight="1" x14ac:dyDescent="0.3">
      <c r="A8" s="14" t="s">
        <v>24</v>
      </c>
      <c r="B8" s="729">
        <v>1240</v>
      </c>
      <c r="C8" s="730">
        <v>650</v>
      </c>
      <c r="D8" s="730">
        <v>587</v>
      </c>
      <c r="E8" s="730">
        <v>3</v>
      </c>
      <c r="F8" s="731">
        <v>0</v>
      </c>
    </row>
    <row r="9" spans="1:6" ht="24" customHeight="1" x14ac:dyDescent="0.3">
      <c r="A9" s="15" t="s">
        <v>25</v>
      </c>
      <c r="B9" s="732">
        <v>1095</v>
      </c>
      <c r="C9" s="733">
        <v>535</v>
      </c>
      <c r="D9" s="733">
        <v>557</v>
      </c>
      <c r="E9" s="733">
        <v>3</v>
      </c>
      <c r="F9" s="734">
        <v>0</v>
      </c>
    </row>
    <row r="10" spans="1:6" ht="24" customHeight="1" x14ac:dyDescent="0.3">
      <c r="A10" s="15" t="s">
        <v>26</v>
      </c>
      <c r="B10" s="352">
        <f t="shared" ref="B10" si="0">SUM(C10:F10)</f>
        <v>2063</v>
      </c>
      <c r="C10" s="353">
        <v>677</v>
      </c>
      <c r="D10" s="353">
        <v>1375</v>
      </c>
      <c r="E10" s="353">
        <v>11</v>
      </c>
      <c r="F10" s="353">
        <v>0</v>
      </c>
    </row>
    <row r="11" spans="1:6" x14ac:dyDescent="0.3">
      <c r="A11" s="20" t="s">
        <v>364</v>
      </c>
      <c r="B11" s="123"/>
      <c r="C11" s="123"/>
      <c r="D11" s="123"/>
      <c r="E11" s="123"/>
      <c r="F11" s="123"/>
    </row>
  </sheetData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" sqref="C1"/>
    </sheetView>
  </sheetViews>
  <sheetFormatPr defaultRowHeight="16.5" x14ac:dyDescent="0.3"/>
  <cols>
    <col min="1" max="15" width="10.625" customWidth="1"/>
  </cols>
  <sheetData>
    <row r="1" spans="1:15" x14ac:dyDescent="0.3">
      <c r="B1" s="205"/>
      <c r="C1" s="205" t="s">
        <v>392</v>
      </c>
      <c r="D1" s="205"/>
      <c r="E1" s="205"/>
      <c r="F1" s="205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3">
      <c r="A2" s="205"/>
      <c r="B2" s="205"/>
      <c r="C2" s="205"/>
      <c r="D2" s="205"/>
      <c r="E2" s="205"/>
      <c r="F2" s="205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3">
      <c r="A3" s="206" t="s">
        <v>393</v>
      </c>
      <c r="B3" s="207"/>
      <c r="C3" s="206" t="s">
        <v>0</v>
      </c>
      <c r="D3" s="207"/>
      <c r="E3" s="207"/>
      <c r="F3" s="207"/>
      <c r="G3" s="207"/>
      <c r="H3" s="207"/>
      <c r="I3" s="207"/>
      <c r="J3" s="207"/>
      <c r="K3" s="207"/>
      <c r="L3" s="207"/>
      <c r="M3" s="204"/>
      <c r="N3" s="204"/>
      <c r="O3" s="204"/>
    </row>
    <row r="4" spans="1:15" ht="24" customHeight="1" x14ac:dyDescent="0.3">
      <c r="A4" s="968" t="s">
        <v>321</v>
      </c>
      <c r="B4" s="969" t="s">
        <v>394</v>
      </c>
      <c r="C4" s="966"/>
      <c r="D4" s="966" t="s">
        <v>395</v>
      </c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7"/>
    </row>
    <row r="5" spans="1:15" ht="24" customHeight="1" x14ac:dyDescent="0.3">
      <c r="A5" s="968"/>
      <c r="B5" s="969" t="s">
        <v>396</v>
      </c>
      <c r="C5" s="966" t="s">
        <v>337</v>
      </c>
      <c r="D5" s="966" t="s">
        <v>222</v>
      </c>
      <c r="E5" s="966"/>
      <c r="F5" s="966"/>
      <c r="G5" s="966" t="s">
        <v>397</v>
      </c>
      <c r="H5" s="966"/>
      <c r="I5" s="966"/>
      <c r="J5" s="966" t="s">
        <v>398</v>
      </c>
      <c r="K5" s="966"/>
      <c r="L5" s="966"/>
      <c r="M5" s="966" t="s">
        <v>399</v>
      </c>
      <c r="N5" s="966"/>
      <c r="O5" s="967"/>
    </row>
    <row r="6" spans="1:15" ht="24" customHeight="1" x14ac:dyDescent="0.3">
      <c r="A6" s="968"/>
      <c r="B6" s="969"/>
      <c r="C6" s="966"/>
      <c r="D6" s="556" t="s">
        <v>400</v>
      </c>
      <c r="E6" s="556" t="s">
        <v>275</v>
      </c>
      <c r="F6" s="556" t="s">
        <v>337</v>
      </c>
      <c r="G6" s="556" t="s">
        <v>400</v>
      </c>
      <c r="H6" s="556" t="s">
        <v>275</v>
      </c>
      <c r="I6" s="556" t="s">
        <v>337</v>
      </c>
      <c r="J6" s="556" t="s">
        <v>400</v>
      </c>
      <c r="K6" s="556" t="s">
        <v>275</v>
      </c>
      <c r="L6" s="556" t="s">
        <v>337</v>
      </c>
      <c r="M6" s="556" t="s">
        <v>400</v>
      </c>
      <c r="N6" s="556" t="s">
        <v>275</v>
      </c>
      <c r="O6" s="553" t="s">
        <v>337</v>
      </c>
    </row>
    <row r="7" spans="1:15" ht="24" customHeight="1" x14ac:dyDescent="0.3">
      <c r="A7" s="167" t="s">
        <v>82</v>
      </c>
      <c r="B7" s="531">
        <v>26348</v>
      </c>
      <c r="C7" s="532">
        <v>364789</v>
      </c>
      <c r="D7" s="532">
        <v>1357</v>
      </c>
      <c r="E7" s="532">
        <v>2806</v>
      </c>
      <c r="F7" s="532">
        <v>48355</v>
      </c>
      <c r="G7" s="532">
        <v>4</v>
      </c>
      <c r="H7" s="532">
        <v>10</v>
      </c>
      <c r="I7" s="532">
        <v>1000</v>
      </c>
      <c r="J7" s="532">
        <v>1353</v>
      </c>
      <c r="K7" s="532">
        <v>2796</v>
      </c>
      <c r="L7" s="532">
        <v>47355</v>
      </c>
      <c r="M7" s="617">
        <v>0</v>
      </c>
      <c r="N7" s="617">
        <v>0</v>
      </c>
      <c r="O7" s="679">
        <v>0</v>
      </c>
    </row>
    <row r="8" spans="1:15" ht="24" customHeight="1" x14ac:dyDescent="0.3">
      <c r="A8" s="167" t="s">
        <v>22</v>
      </c>
      <c r="B8" s="535">
        <v>25351</v>
      </c>
      <c r="C8" s="536">
        <v>327420</v>
      </c>
      <c r="D8" s="536">
        <v>1624</v>
      </c>
      <c r="E8" s="536">
        <v>3043</v>
      </c>
      <c r="F8" s="536">
        <v>56311</v>
      </c>
      <c r="G8" s="536">
        <v>12</v>
      </c>
      <c r="H8" s="536">
        <v>28</v>
      </c>
      <c r="I8" s="536">
        <v>3100</v>
      </c>
      <c r="J8" s="536">
        <v>1612</v>
      </c>
      <c r="K8" s="536">
        <v>3015</v>
      </c>
      <c r="L8" s="536">
        <v>53211</v>
      </c>
      <c r="M8" s="735">
        <v>0</v>
      </c>
      <c r="N8" s="735">
        <v>0</v>
      </c>
      <c r="O8" s="736">
        <v>0</v>
      </c>
    </row>
    <row r="9" spans="1:15" ht="24" customHeight="1" x14ac:dyDescent="0.3">
      <c r="A9" s="167" t="s">
        <v>83</v>
      </c>
      <c r="B9" s="737">
        <v>24594</v>
      </c>
      <c r="C9" s="738">
        <v>306542</v>
      </c>
      <c r="D9" s="628">
        <v>1425</v>
      </c>
      <c r="E9" s="628">
        <v>2549</v>
      </c>
      <c r="F9" s="628">
        <v>43246</v>
      </c>
      <c r="G9" s="628">
        <v>5</v>
      </c>
      <c r="H9" s="628">
        <v>7</v>
      </c>
      <c r="I9" s="628">
        <v>1250</v>
      </c>
      <c r="J9" s="738">
        <v>1420</v>
      </c>
      <c r="K9" s="738">
        <v>2542</v>
      </c>
      <c r="L9" s="738">
        <v>41996</v>
      </c>
      <c r="M9" s="738">
        <v>0</v>
      </c>
      <c r="N9" s="738">
        <v>0</v>
      </c>
      <c r="O9" s="739">
        <v>0</v>
      </c>
    </row>
    <row r="10" spans="1:15" ht="24" customHeight="1" x14ac:dyDescent="0.3">
      <c r="A10" s="167" t="s">
        <v>24</v>
      </c>
      <c r="B10" s="740">
        <v>24981</v>
      </c>
      <c r="C10" s="741">
        <v>310725</v>
      </c>
      <c r="D10" s="518">
        <v>1544</v>
      </c>
      <c r="E10" s="518">
        <v>3125</v>
      </c>
      <c r="F10" s="518">
        <v>47685</v>
      </c>
      <c r="G10" s="518">
        <v>9</v>
      </c>
      <c r="H10" s="518">
        <v>20</v>
      </c>
      <c r="I10" s="518">
        <v>2250</v>
      </c>
      <c r="J10" s="741">
        <v>1535</v>
      </c>
      <c r="K10" s="741">
        <v>3105</v>
      </c>
      <c r="L10" s="741">
        <v>45435</v>
      </c>
      <c r="M10" s="741">
        <v>0</v>
      </c>
      <c r="N10" s="741">
        <v>0</v>
      </c>
      <c r="O10" s="742">
        <v>0</v>
      </c>
    </row>
    <row r="11" spans="1:15" ht="24" customHeight="1" x14ac:dyDescent="0.3">
      <c r="A11" s="171" t="s">
        <v>25</v>
      </c>
      <c r="B11" s="743">
        <v>26628</v>
      </c>
      <c r="C11" s="744">
        <v>329670</v>
      </c>
      <c r="D11" s="594">
        <v>1695</v>
      </c>
      <c r="E11" s="594">
        <v>3034</v>
      </c>
      <c r="F11" s="594">
        <v>47970</v>
      </c>
      <c r="G11" s="594">
        <v>105</v>
      </c>
      <c r="H11" s="594">
        <v>113</v>
      </c>
      <c r="I11" s="594">
        <v>1260</v>
      </c>
      <c r="J11" s="744">
        <v>1590</v>
      </c>
      <c r="K11" s="744">
        <v>2921</v>
      </c>
      <c r="L11" s="744">
        <v>46710</v>
      </c>
      <c r="M11" s="744">
        <v>0</v>
      </c>
      <c r="N11" s="744">
        <v>0</v>
      </c>
      <c r="O11" s="745">
        <v>0</v>
      </c>
    </row>
    <row r="12" spans="1:15" ht="24" customHeight="1" x14ac:dyDescent="0.3">
      <c r="A12" s="171" t="s">
        <v>688</v>
      </c>
      <c r="B12" s="208">
        <v>22865</v>
      </c>
      <c r="C12" s="209">
        <v>292651</v>
      </c>
      <c r="D12" s="85">
        <v>282</v>
      </c>
      <c r="E12" s="85">
        <v>622</v>
      </c>
      <c r="F12" s="85">
        <v>14694</v>
      </c>
      <c r="G12" s="85">
        <v>8</v>
      </c>
      <c r="H12" s="85">
        <v>21</v>
      </c>
      <c r="I12" s="85">
        <v>5250</v>
      </c>
      <c r="J12" s="209">
        <v>274</v>
      </c>
      <c r="K12" s="209">
        <v>601</v>
      </c>
      <c r="L12" s="209">
        <v>9444</v>
      </c>
      <c r="M12" s="209" t="s">
        <v>695</v>
      </c>
      <c r="N12" s="209" t="s">
        <v>695</v>
      </c>
      <c r="O12" s="209" t="s">
        <v>695</v>
      </c>
    </row>
    <row r="13" spans="1:15" x14ac:dyDescent="0.15">
      <c r="A13" s="210" t="s">
        <v>401</v>
      </c>
      <c r="B13" s="211"/>
      <c r="C13" s="211"/>
      <c r="D13" s="211"/>
      <c r="E13" s="211"/>
      <c r="F13" s="211"/>
      <c r="G13" s="211"/>
      <c r="H13" s="212" t="s">
        <v>0</v>
      </c>
      <c r="I13" s="211"/>
      <c r="J13" s="212"/>
      <c r="K13" s="212"/>
      <c r="L13" s="211"/>
      <c r="M13" s="213"/>
      <c r="N13" s="213"/>
      <c r="O13" s="213"/>
    </row>
  </sheetData>
  <mergeCells count="9"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1" sqref="C1"/>
    </sheetView>
  </sheetViews>
  <sheetFormatPr defaultRowHeight="16.5" x14ac:dyDescent="0.3"/>
  <cols>
    <col min="1" max="8" width="10.625" customWidth="1"/>
  </cols>
  <sheetData>
    <row r="1" spans="1:8" x14ac:dyDescent="0.3">
      <c r="B1" s="80"/>
      <c r="C1" s="80" t="s">
        <v>758</v>
      </c>
      <c r="D1" s="80"/>
      <c r="E1" s="80"/>
      <c r="F1" s="80"/>
      <c r="G1" s="5"/>
      <c r="H1" s="5"/>
    </row>
    <row r="2" spans="1:8" x14ac:dyDescent="0.3">
      <c r="A2" s="32"/>
      <c r="B2" s="32"/>
      <c r="C2" s="32"/>
      <c r="D2" s="32"/>
      <c r="E2" s="32"/>
      <c r="F2" s="32"/>
      <c r="G2" s="5"/>
      <c r="H2" s="5"/>
    </row>
    <row r="3" spans="1:8" x14ac:dyDescent="0.3">
      <c r="A3" s="20" t="s">
        <v>402</v>
      </c>
      <c r="B3" s="20"/>
      <c r="C3" s="32"/>
      <c r="D3" s="32"/>
      <c r="E3" s="32"/>
      <c r="F3" s="32"/>
      <c r="G3" s="5"/>
      <c r="H3" s="5"/>
    </row>
    <row r="4" spans="1:8" ht="24" customHeight="1" x14ac:dyDescent="0.3">
      <c r="A4" s="885" t="s">
        <v>2</v>
      </c>
      <c r="B4" s="570" t="s">
        <v>68</v>
      </c>
      <c r="C4" s="905" t="s">
        <v>403</v>
      </c>
      <c r="D4" s="1018"/>
      <c r="E4" s="1018"/>
      <c r="F4" s="1019"/>
      <c r="G4" s="556" t="s">
        <v>757</v>
      </c>
      <c r="H4" s="553" t="s">
        <v>404</v>
      </c>
    </row>
    <row r="5" spans="1:8" ht="24" customHeight="1" x14ac:dyDescent="0.3">
      <c r="A5" s="1016"/>
      <c r="B5" s="966" t="s">
        <v>405</v>
      </c>
      <c r="C5" s="966" t="s">
        <v>405</v>
      </c>
      <c r="D5" s="880" t="s">
        <v>406</v>
      </c>
      <c r="E5" s="1020"/>
      <c r="F5" s="969"/>
      <c r="G5" s="966" t="s">
        <v>405</v>
      </c>
      <c r="H5" s="967" t="s">
        <v>405</v>
      </c>
    </row>
    <row r="6" spans="1:8" ht="24" customHeight="1" x14ac:dyDescent="0.3">
      <c r="A6" s="1017"/>
      <c r="B6" s="966"/>
      <c r="C6" s="966"/>
      <c r="D6" s="557"/>
      <c r="E6" s="556" t="s">
        <v>69</v>
      </c>
      <c r="F6" s="556" t="s">
        <v>70</v>
      </c>
      <c r="G6" s="966"/>
      <c r="H6" s="967"/>
    </row>
    <row r="7" spans="1:8" ht="24" customHeight="1" x14ac:dyDescent="0.3">
      <c r="A7" s="14" t="s">
        <v>21</v>
      </c>
      <c r="B7" s="129">
        <v>271</v>
      </c>
      <c r="C7" s="111">
        <v>4</v>
      </c>
      <c r="D7" s="111">
        <v>28</v>
      </c>
      <c r="E7" s="111">
        <v>4</v>
      </c>
      <c r="F7" s="111">
        <v>24</v>
      </c>
      <c r="G7" s="111">
        <v>260</v>
      </c>
      <c r="H7" s="111">
        <v>7</v>
      </c>
    </row>
    <row r="8" spans="1:8" ht="24" customHeight="1" x14ac:dyDescent="0.3">
      <c r="A8" s="14" t="s">
        <v>22</v>
      </c>
      <c r="B8" s="129">
        <v>272</v>
      </c>
      <c r="C8" s="111">
        <v>4</v>
      </c>
      <c r="D8" s="111">
        <v>27</v>
      </c>
      <c r="E8" s="111">
        <v>9</v>
      </c>
      <c r="F8" s="111">
        <v>18</v>
      </c>
      <c r="G8" s="111">
        <v>261</v>
      </c>
      <c r="H8" s="111">
        <v>7</v>
      </c>
    </row>
    <row r="9" spans="1:8" ht="24" customHeight="1" x14ac:dyDescent="0.3">
      <c r="A9" s="14" t="s">
        <v>23</v>
      </c>
      <c r="B9" s="129">
        <v>278</v>
      </c>
      <c r="C9" s="111">
        <v>4</v>
      </c>
      <c r="D9" s="111">
        <v>21</v>
      </c>
      <c r="E9" s="111">
        <v>3</v>
      </c>
      <c r="F9" s="111">
        <v>18</v>
      </c>
      <c r="G9" s="111">
        <v>266</v>
      </c>
      <c r="H9" s="111">
        <v>8</v>
      </c>
    </row>
    <row r="10" spans="1:8" ht="24" customHeight="1" x14ac:dyDescent="0.3">
      <c r="A10" s="14" t="s">
        <v>24</v>
      </c>
      <c r="B10" s="214">
        <v>282</v>
      </c>
      <c r="C10" s="215">
        <v>4</v>
      </c>
      <c r="D10" s="215">
        <v>34</v>
      </c>
      <c r="E10" s="216">
        <v>11</v>
      </c>
      <c r="F10" s="216">
        <v>23</v>
      </c>
      <c r="G10" s="215">
        <v>270</v>
      </c>
      <c r="H10" s="217">
        <v>8</v>
      </c>
    </row>
    <row r="11" spans="1:8" ht="24" customHeight="1" x14ac:dyDescent="0.3">
      <c r="A11" s="15" t="s">
        <v>25</v>
      </c>
      <c r="B11" s="218">
        <v>284</v>
      </c>
      <c r="C11" s="219">
        <v>4</v>
      </c>
      <c r="D11" s="219">
        <v>34</v>
      </c>
      <c r="E11" s="220">
        <v>12</v>
      </c>
      <c r="F11" s="220">
        <v>22</v>
      </c>
      <c r="G11" s="219">
        <v>272</v>
      </c>
      <c r="H11" s="221">
        <v>8</v>
      </c>
    </row>
    <row r="12" spans="1:8" ht="24" customHeight="1" x14ac:dyDescent="0.3">
      <c r="A12" s="15" t="s">
        <v>26</v>
      </c>
      <c r="B12" s="379">
        <f>SUM(B14:B36)</f>
        <v>278</v>
      </c>
      <c r="C12" s="380">
        <f t="shared" ref="C12:H12" si="0">SUM(C14:C36)</f>
        <v>4</v>
      </c>
      <c r="D12" s="380">
        <f t="shared" si="0"/>
        <v>40</v>
      </c>
      <c r="E12" s="380">
        <f t="shared" si="0"/>
        <v>8</v>
      </c>
      <c r="F12" s="380">
        <f t="shared" si="0"/>
        <v>32</v>
      </c>
      <c r="G12" s="380">
        <f t="shared" si="0"/>
        <v>274</v>
      </c>
      <c r="H12" s="380">
        <f t="shared" si="0"/>
        <v>0</v>
      </c>
    </row>
    <row r="13" spans="1:8" x14ac:dyDescent="0.3">
      <c r="A13" s="381"/>
      <c r="B13" s="13">
        <f>SUM(B14:B36)</f>
        <v>278</v>
      </c>
      <c r="C13" s="13">
        <f t="shared" ref="C13:G13" si="1">SUM(C14:C36)</f>
        <v>4</v>
      </c>
      <c r="D13" s="13">
        <f t="shared" si="1"/>
        <v>40</v>
      </c>
      <c r="E13" s="13">
        <f t="shared" si="1"/>
        <v>8</v>
      </c>
      <c r="F13" s="13">
        <f t="shared" si="1"/>
        <v>32</v>
      </c>
      <c r="G13" s="13">
        <f t="shared" si="1"/>
        <v>274</v>
      </c>
      <c r="H13" s="13"/>
    </row>
    <row r="14" spans="1:8" x14ac:dyDescent="0.3">
      <c r="A14" s="14" t="s">
        <v>27</v>
      </c>
      <c r="B14" s="129">
        <v>6</v>
      </c>
      <c r="C14" s="111"/>
      <c r="D14" s="111">
        <f>E14+F14</f>
        <v>0</v>
      </c>
      <c r="E14" s="111"/>
      <c r="F14" s="111"/>
      <c r="G14" s="111">
        <v>6</v>
      </c>
      <c r="H14" s="111"/>
    </row>
    <row r="15" spans="1:8" x14ac:dyDescent="0.3">
      <c r="A15" s="14" t="s">
        <v>28</v>
      </c>
      <c r="B15" s="129">
        <v>12</v>
      </c>
      <c r="C15" s="111"/>
      <c r="D15" s="111">
        <f t="shared" ref="D15:D36" si="2">E15+F15</f>
        <v>0</v>
      </c>
      <c r="E15" s="111"/>
      <c r="F15" s="111"/>
      <c r="G15" s="111">
        <v>12</v>
      </c>
      <c r="H15" s="111"/>
    </row>
    <row r="16" spans="1:8" x14ac:dyDescent="0.3">
      <c r="A16" s="14" t="s">
        <v>29</v>
      </c>
      <c r="B16" s="129">
        <v>6</v>
      </c>
      <c r="C16" s="111"/>
      <c r="D16" s="111">
        <f t="shared" si="2"/>
        <v>0</v>
      </c>
      <c r="E16" s="111"/>
      <c r="F16" s="111"/>
      <c r="G16" s="111">
        <v>6</v>
      </c>
      <c r="H16" s="111"/>
    </row>
    <row r="17" spans="1:8" x14ac:dyDescent="0.3">
      <c r="A17" s="14" t="s">
        <v>30</v>
      </c>
      <c r="B17" s="129">
        <v>13</v>
      </c>
      <c r="C17" s="111"/>
      <c r="D17" s="111">
        <f t="shared" si="2"/>
        <v>0</v>
      </c>
      <c r="E17" s="111"/>
      <c r="F17" s="111"/>
      <c r="G17" s="111">
        <v>13</v>
      </c>
      <c r="H17" s="111"/>
    </row>
    <row r="18" spans="1:8" x14ac:dyDescent="0.3">
      <c r="A18" s="14" t="s">
        <v>31</v>
      </c>
      <c r="B18" s="129">
        <v>18</v>
      </c>
      <c r="C18" s="111">
        <v>1</v>
      </c>
      <c r="D18" s="111">
        <f t="shared" si="2"/>
        <v>9</v>
      </c>
      <c r="E18" s="111">
        <v>2</v>
      </c>
      <c r="F18" s="111">
        <v>7</v>
      </c>
      <c r="G18" s="111">
        <v>17</v>
      </c>
      <c r="H18" s="111"/>
    </row>
    <row r="19" spans="1:8" x14ac:dyDescent="0.3">
      <c r="A19" s="14" t="s">
        <v>63</v>
      </c>
      <c r="B19" s="222">
        <v>8</v>
      </c>
      <c r="C19" s="111"/>
      <c r="D19" s="111">
        <f t="shared" si="2"/>
        <v>0</v>
      </c>
      <c r="E19" s="111"/>
      <c r="F19" s="111"/>
      <c r="G19" s="223">
        <v>8</v>
      </c>
      <c r="H19" s="111"/>
    </row>
    <row r="20" spans="1:8" x14ac:dyDescent="0.3">
      <c r="A20" s="14" t="s">
        <v>33</v>
      </c>
      <c r="B20" s="222">
        <v>6</v>
      </c>
      <c r="C20" s="111"/>
      <c r="D20" s="111">
        <f t="shared" si="2"/>
        <v>0</v>
      </c>
      <c r="E20" s="111"/>
      <c r="F20" s="111"/>
      <c r="G20" s="223">
        <v>6</v>
      </c>
      <c r="H20" s="111"/>
    </row>
    <row r="21" spans="1:8" x14ac:dyDescent="0.3">
      <c r="A21" s="14" t="s">
        <v>34</v>
      </c>
      <c r="B21" s="222">
        <v>10</v>
      </c>
      <c r="C21" s="111"/>
      <c r="D21" s="111">
        <f t="shared" si="2"/>
        <v>0</v>
      </c>
      <c r="E21" s="111"/>
      <c r="F21" s="111"/>
      <c r="G21" s="223">
        <v>10</v>
      </c>
      <c r="H21" s="111"/>
    </row>
    <row r="22" spans="1:8" x14ac:dyDescent="0.3">
      <c r="A22" s="14" t="s">
        <v>35</v>
      </c>
      <c r="B22" s="222">
        <v>3</v>
      </c>
      <c r="C22" s="111"/>
      <c r="D22" s="111">
        <f t="shared" si="2"/>
        <v>0</v>
      </c>
      <c r="E22" s="111"/>
      <c r="F22" s="111"/>
      <c r="G22" s="223">
        <v>3</v>
      </c>
      <c r="H22" s="111"/>
    </row>
    <row r="23" spans="1:8" x14ac:dyDescent="0.3">
      <c r="A23" s="14" t="s">
        <v>36</v>
      </c>
      <c r="B23" s="222">
        <v>4</v>
      </c>
      <c r="C23" s="111"/>
      <c r="D23" s="111">
        <f t="shared" si="2"/>
        <v>0</v>
      </c>
      <c r="E23" s="111"/>
      <c r="F23" s="111"/>
      <c r="G23" s="223">
        <v>4</v>
      </c>
      <c r="H23" s="111"/>
    </row>
    <row r="24" spans="1:8" x14ac:dyDescent="0.3">
      <c r="A24" s="14" t="s">
        <v>37</v>
      </c>
      <c r="B24" s="222">
        <v>4</v>
      </c>
      <c r="C24" s="111"/>
      <c r="D24" s="111">
        <f t="shared" si="2"/>
        <v>0</v>
      </c>
      <c r="E24" s="111"/>
      <c r="F24" s="111"/>
      <c r="G24" s="223">
        <v>4</v>
      </c>
      <c r="H24" s="111"/>
    </row>
    <row r="25" spans="1:8" x14ac:dyDescent="0.3">
      <c r="A25" s="14" t="s">
        <v>38</v>
      </c>
      <c r="B25" s="222">
        <v>24</v>
      </c>
      <c r="C25" s="111">
        <v>1</v>
      </c>
      <c r="D25" s="111">
        <f t="shared" si="2"/>
        <v>11</v>
      </c>
      <c r="E25" s="111">
        <v>2</v>
      </c>
      <c r="F25" s="111">
        <v>9</v>
      </c>
      <c r="G25" s="223">
        <v>23</v>
      </c>
      <c r="H25" s="111"/>
    </row>
    <row r="26" spans="1:8" x14ac:dyDescent="0.3">
      <c r="A26" s="14" t="s">
        <v>39</v>
      </c>
      <c r="B26" s="222">
        <v>10</v>
      </c>
      <c r="C26" s="111"/>
      <c r="D26" s="111">
        <f t="shared" si="2"/>
        <v>0</v>
      </c>
      <c r="E26" s="111"/>
      <c r="F26" s="111"/>
      <c r="G26" s="223">
        <v>10</v>
      </c>
      <c r="H26" s="111"/>
    </row>
    <row r="27" spans="1:8" x14ac:dyDescent="0.3">
      <c r="A27" s="14" t="s">
        <v>40</v>
      </c>
      <c r="B27" s="222">
        <v>5</v>
      </c>
      <c r="C27" s="111"/>
      <c r="D27" s="111">
        <f t="shared" si="2"/>
        <v>0</v>
      </c>
      <c r="E27" s="111"/>
      <c r="F27" s="111"/>
      <c r="G27" s="223">
        <v>5</v>
      </c>
      <c r="H27" s="111"/>
    </row>
    <row r="28" spans="1:8" x14ac:dyDescent="0.3">
      <c r="A28" s="14" t="s">
        <v>41</v>
      </c>
      <c r="B28" s="222">
        <v>17</v>
      </c>
      <c r="C28" s="111"/>
      <c r="D28" s="111">
        <f t="shared" si="2"/>
        <v>0</v>
      </c>
      <c r="E28" s="111"/>
      <c r="F28" s="111"/>
      <c r="G28" s="223">
        <v>17</v>
      </c>
      <c r="H28" s="111"/>
    </row>
    <row r="29" spans="1:8" x14ac:dyDescent="0.3">
      <c r="A29" s="14" t="s">
        <v>42</v>
      </c>
      <c r="B29" s="222">
        <v>19</v>
      </c>
      <c r="C29" s="111"/>
      <c r="D29" s="111">
        <f t="shared" si="2"/>
        <v>0</v>
      </c>
      <c r="E29" s="111"/>
      <c r="F29" s="111"/>
      <c r="G29" s="223">
        <v>19</v>
      </c>
      <c r="H29" s="111"/>
    </row>
    <row r="30" spans="1:8" x14ac:dyDescent="0.3">
      <c r="A30" s="14" t="s">
        <v>43</v>
      </c>
      <c r="B30" s="222">
        <v>17</v>
      </c>
      <c r="C30" s="111"/>
      <c r="D30" s="111">
        <f t="shared" si="2"/>
        <v>0</v>
      </c>
      <c r="E30" s="111"/>
      <c r="F30" s="111"/>
      <c r="G30" s="223">
        <v>17</v>
      </c>
      <c r="H30" s="111"/>
    </row>
    <row r="31" spans="1:8" x14ac:dyDescent="0.3">
      <c r="A31" s="14" t="s">
        <v>44</v>
      </c>
      <c r="B31" s="222">
        <v>15</v>
      </c>
      <c r="C31" s="111"/>
      <c r="D31" s="111">
        <f t="shared" si="2"/>
        <v>0</v>
      </c>
      <c r="E31" s="111"/>
      <c r="F31" s="111"/>
      <c r="G31" s="223">
        <v>15</v>
      </c>
      <c r="H31" s="111"/>
    </row>
    <row r="32" spans="1:8" x14ac:dyDescent="0.3">
      <c r="A32" s="14" t="s">
        <v>45</v>
      </c>
      <c r="B32" s="222">
        <v>22</v>
      </c>
      <c r="C32" s="111">
        <v>1</v>
      </c>
      <c r="D32" s="111">
        <f t="shared" si="2"/>
        <v>10</v>
      </c>
      <c r="E32" s="111">
        <v>2</v>
      </c>
      <c r="F32" s="111">
        <v>8</v>
      </c>
      <c r="G32" s="223">
        <v>21</v>
      </c>
      <c r="H32" s="111"/>
    </row>
    <row r="33" spans="1:8" x14ac:dyDescent="0.3">
      <c r="A33" s="14" t="s">
        <v>46</v>
      </c>
      <c r="B33" s="222">
        <v>9</v>
      </c>
      <c r="C33" s="111">
        <v>1</v>
      </c>
      <c r="D33" s="111">
        <f t="shared" si="2"/>
        <v>10</v>
      </c>
      <c r="E33" s="111">
        <v>2</v>
      </c>
      <c r="F33" s="111">
        <v>8</v>
      </c>
      <c r="G33" s="223">
        <v>8</v>
      </c>
      <c r="H33" s="111"/>
    </row>
    <row r="34" spans="1:8" x14ac:dyDescent="0.3">
      <c r="A34" s="14" t="s">
        <v>47</v>
      </c>
      <c r="B34" s="222">
        <v>22</v>
      </c>
      <c r="C34" s="111"/>
      <c r="D34" s="111">
        <f t="shared" si="2"/>
        <v>0</v>
      </c>
      <c r="E34" s="111"/>
      <c r="F34" s="111"/>
      <c r="G34" s="223">
        <v>22</v>
      </c>
      <c r="H34" s="111"/>
    </row>
    <row r="35" spans="1:8" x14ac:dyDescent="0.3">
      <c r="A35" s="14" t="s">
        <v>64</v>
      </c>
      <c r="B35" s="222">
        <v>12</v>
      </c>
      <c r="C35" s="111"/>
      <c r="D35" s="111">
        <f t="shared" si="2"/>
        <v>0</v>
      </c>
      <c r="E35" s="111"/>
      <c r="F35" s="111"/>
      <c r="G35" s="223">
        <v>12</v>
      </c>
      <c r="H35" s="111"/>
    </row>
    <row r="36" spans="1:8" x14ac:dyDescent="0.3">
      <c r="A36" s="15" t="s">
        <v>65</v>
      </c>
      <c r="B36" s="224">
        <v>16</v>
      </c>
      <c r="C36" s="118"/>
      <c r="D36" s="118">
        <f t="shared" si="2"/>
        <v>0</v>
      </c>
      <c r="E36" s="225"/>
      <c r="F36" s="225"/>
      <c r="G36" s="226">
        <v>16</v>
      </c>
      <c r="H36" s="118"/>
    </row>
    <row r="37" spans="1:8" x14ac:dyDescent="0.3">
      <c r="A37" s="20" t="s">
        <v>407</v>
      </c>
      <c r="B37" s="32"/>
      <c r="C37" s="32"/>
      <c r="D37" s="32"/>
      <c r="E37" s="32"/>
      <c r="F37" s="32"/>
      <c r="G37" s="32"/>
      <c r="H37" s="32"/>
    </row>
  </sheetData>
  <mergeCells count="7">
    <mergeCell ref="H5:H6"/>
    <mergeCell ref="A4:A6"/>
    <mergeCell ref="C4:F4"/>
    <mergeCell ref="B5:B6"/>
    <mergeCell ref="C5:C6"/>
    <mergeCell ref="D5:F5"/>
    <mergeCell ref="G5:G6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>
      <selection activeCell="C1" sqref="C1"/>
    </sheetView>
  </sheetViews>
  <sheetFormatPr defaultRowHeight="16.5" x14ac:dyDescent="0.3"/>
  <cols>
    <col min="1" max="33" width="10.625" customWidth="1"/>
  </cols>
  <sheetData>
    <row r="1" spans="1:33" x14ac:dyDescent="0.3">
      <c r="B1" s="32"/>
      <c r="C1" s="19" t="s">
        <v>409</v>
      </c>
      <c r="D1" s="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3">
      <c r="A2" s="20" t="s">
        <v>402</v>
      </c>
      <c r="B2" s="32"/>
      <c r="C2" s="32"/>
      <c r="D2" s="32"/>
      <c r="E2" s="32"/>
      <c r="F2" s="32"/>
      <c r="G2" s="32"/>
      <c r="H2" s="32"/>
      <c r="I2" s="32"/>
      <c r="J2" s="32"/>
      <c r="K2" s="20" t="s">
        <v>0</v>
      </c>
      <c r="L2" s="32"/>
      <c r="M2" s="32"/>
      <c r="N2" s="32"/>
      <c r="O2" s="32"/>
      <c r="P2" s="20" t="s">
        <v>0</v>
      </c>
      <c r="Q2" s="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4" customHeight="1" x14ac:dyDescent="0.3">
      <c r="A3" s="877" t="s">
        <v>2</v>
      </c>
      <c r="B3" s="967" t="s">
        <v>410</v>
      </c>
      <c r="C3" s="1020"/>
      <c r="D3" s="1020"/>
      <c r="E3" s="1020"/>
      <c r="F3" s="1020"/>
      <c r="G3" s="1020"/>
      <c r="H3" s="1020"/>
      <c r="I3" s="969"/>
      <c r="J3" s="905" t="s">
        <v>411</v>
      </c>
      <c r="K3" s="1018"/>
      <c r="L3" s="1018"/>
      <c r="M3" s="1018"/>
      <c r="N3" s="1018"/>
      <c r="O3" s="1018"/>
      <c r="P3" s="1018"/>
      <c r="Q3" s="1019"/>
      <c r="R3" s="905" t="s">
        <v>412</v>
      </c>
      <c r="S3" s="1018"/>
      <c r="T3" s="1018"/>
      <c r="U3" s="1018"/>
      <c r="V3" s="1018"/>
      <c r="W3" s="1018"/>
      <c r="X3" s="1018"/>
      <c r="Y3" s="1019"/>
      <c r="Z3" s="905" t="s">
        <v>413</v>
      </c>
      <c r="AA3" s="1018"/>
      <c r="AB3" s="1018"/>
      <c r="AC3" s="1018"/>
      <c r="AD3" s="1018"/>
      <c r="AE3" s="1018"/>
      <c r="AF3" s="1018"/>
      <c r="AG3" s="1018"/>
    </row>
    <row r="4" spans="1:33" ht="24" customHeight="1" x14ac:dyDescent="0.3">
      <c r="A4" s="878"/>
      <c r="B4" s="995" t="s">
        <v>405</v>
      </c>
      <c r="C4" s="967" t="s">
        <v>414</v>
      </c>
      <c r="D4" s="1020"/>
      <c r="E4" s="1020"/>
      <c r="F4" s="969"/>
      <c r="G4" s="883" t="s">
        <v>406</v>
      </c>
      <c r="H4" s="888"/>
      <c r="I4" s="877"/>
      <c r="J4" s="995" t="s">
        <v>405</v>
      </c>
      <c r="K4" s="967" t="s">
        <v>414</v>
      </c>
      <c r="L4" s="1020"/>
      <c r="M4" s="1020"/>
      <c r="N4" s="969"/>
      <c r="O4" s="883" t="s">
        <v>406</v>
      </c>
      <c r="P4" s="888"/>
      <c r="Q4" s="877"/>
      <c r="R4" s="995" t="s">
        <v>405</v>
      </c>
      <c r="S4" s="967" t="s">
        <v>414</v>
      </c>
      <c r="T4" s="1020"/>
      <c r="U4" s="1020"/>
      <c r="V4" s="969"/>
      <c r="W4" s="883" t="s">
        <v>406</v>
      </c>
      <c r="X4" s="888"/>
      <c r="Y4" s="877"/>
      <c r="Z4" s="995" t="s">
        <v>405</v>
      </c>
      <c r="AA4" s="967" t="s">
        <v>414</v>
      </c>
      <c r="AB4" s="1020"/>
      <c r="AC4" s="1020"/>
      <c r="AD4" s="969"/>
      <c r="AE4" s="883" t="s">
        <v>406</v>
      </c>
      <c r="AF4" s="888"/>
      <c r="AG4" s="888"/>
    </row>
    <row r="5" spans="1:33" ht="24" customHeight="1" x14ac:dyDescent="0.3">
      <c r="A5" s="878"/>
      <c r="B5" s="995"/>
      <c r="C5" s="910" t="s">
        <v>415</v>
      </c>
      <c r="D5" s="911" t="s">
        <v>416</v>
      </c>
      <c r="E5" s="1020"/>
      <c r="F5" s="969"/>
      <c r="G5" s="227"/>
      <c r="H5" s="885" t="s">
        <v>69</v>
      </c>
      <c r="I5" s="885" t="s">
        <v>70</v>
      </c>
      <c r="J5" s="995"/>
      <c r="K5" s="910" t="s">
        <v>415</v>
      </c>
      <c r="L5" s="911" t="s">
        <v>416</v>
      </c>
      <c r="M5" s="1020"/>
      <c r="N5" s="969"/>
      <c r="O5" s="227"/>
      <c r="P5" s="885" t="s">
        <v>69</v>
      </c>
      <c r="Q5" s="885" t="s">
        <v>70</v>
      </c>
      <c r="R5" s="995"/>
      <c r="S5" s="910" t="s">
        <v>415</v>
      </c>
      <c r="T5" s="911" t="s">
        <v>416</v>
      </c>
      <c r="U5" s="1020"/>
      <c r="V5" s="969"/>
      <c r="W5" s="227"/>
      <c r="X5" s="885" t="s">
        <v>69</v>
      </c>
      <c r="Y5" s="885" t="s">
        <v>70</v>
      </c>
      <c r="Z5" s="995"/>
      <c r="AA5" s="910" t="s">
        <v>415</v>
      </c>
      <c r="AB5" s="911" t="s">
        <v>416</v>
      </c>
      <c r="AC5" s="1020"/>
      <c r="AD5" s="969"/>
      <c r="AE5" s="227"/>
      <c r="AF5" s="885" t="s">
        <v>69</v>
      </c>
      <c r="AG5" s="883" t="s">
        <v>70</v>
      </c>
    </row>
    <row r="6" spans="1:33" ht="24" customHeight="1" x14ac:dyDescent="0.3">
      <c r="A6" s="1021"/>
      <c r="B6" s="966"/>
      <c r="C6" s="1022"/>
      <c r="D6" s="557"/>
      <c r="E6" s="556" t="s">
        <v>69</v>
      </c>
      <c r="F6" s="556" t="s">
        <v>70</v>
      </c>
      <c r="G6" s="228"/>
      <c r="H6" s="1017"/>
      <c r="I6" s="1017"/>
      <c r="J6" s="966"/>
      <c r="K6" s="1022"/>
      <c r="L6" s="557"/>
      <c r="M6" s="556" t="s">
        <v>69</v>
      </c>
      <c r="N6" s="556" t="s">
        <v>70</v>
      </c>
      <c r="O6" s="228"/>
      <c r="P6" s="1017"/>
      <c r="Q6" s="1017"/>
      <c r="R6" s="966"/>
      <c r="S6" s="1022"/>
      <c r="T6" s="557"/>
      <c r="U6" s="556" t="s">
        <v>69</v>
      </c>
      <c r="V6" s="556" t="s">
        <v>70</v>
      </c>
      <c r="W6" s="228"/>
      <c r="X6" s="1017"/>
      <c r="Y6" s="1017"/>
      <c r="Z6" s="966"/>
      <c r="AA6" s="1022"/>
      <c r="AB6" s="557"/>
      <c r="AC6" s="556" t="s">
        <v>69</v>
      </c>
      <c r="AD6" s="556" t="s">
        <v>70</v>
      </c>
      <c r="AE6" s="228"/>
      <c r="AF6" s="1017"/>
      <c r="AG6" s="1023"/>
    </row>
    <row r="7" spans="1:33" ht="24" customHeight="1" x14ac:dyDescent="0.3">
      <c r="A7" s="14" t="s">
        <v>21</v>
      </c>
      <c r="B7" s="615">
        <v>1</v>
      </c>
      <c r="C7" s="617">
        <v>50</v>
      </c>
      <c r="D7" s="617">
        <v>45</v>
      </c>
      <c r="E7" s="533">
        <v>0</v>
      </c>
      <c r="F7" s="533">
        <v>0</v>
      </c>
      <c r="G7" s="617">
        <v>11</v>
      </c>
      <c r="H7" s="533">
        <v>0</v>
      </c>
      <c r="I7" s="533">
        <v>0</v>
      </c>
      <c r="J7" s="617">
        <v>1</v>
      </c>
      <c r="K7" s="617">
        <v>50</v>
      </c>
      <c r="L7" s="617">
        <v>45</v>
      </c>
      <c r="M7" s="533">
        <v>0</v>
      </c>
      <c r="N7" s="533">
        <v>0</v>
      </c>
      <c r="O7" s="617">
        <v>11</v>
      </c>
      <c r="P7" s="533">
        <v>0</v>
      </c>
      <c r="Q7" s="533">
        <v>0</v>
      </c>
      <c r="R7" s="533">
        <v>0</v>
      </c>
      <c r="S7" s="533">
        <v>0</v>
      </c>
      <c r="T7" s="533">
        <v>0</v>
      </c>
      <c r="U7" s="533">
        <v>0</v>
      </c>
      <c r="V7" s="533">
        <v>0</v>
      </c>
      <c r="W7" s="533">
        <v>0</v>
      </c>
      <c r="X7" s="533">
        <v>0</v>
      </c>
      <c r="Y7" s="533">
        <v>0</v>
      </c>
      <c r="Z7" s="533">
        <v>0</v>
      </c>
      <c r="AA7" s="533">
        <v>0</v>
      </c>
      <c r="AB7" s="533">
        <v>0</v>
      </c>
      <c r="AC7" s="533">
        <v>0</v>
      </c>
      <c r="AD7" s="533">
        <v>0</v>
      </c>
      <c r="AE7" s="533">
        <v>0</v>
      </c>
      <c r="AF7" s="533">
        <v>0</v>
      </c>
      <c r="AG7" s="574">
        <v>0</v>
      </c>
    </row>
    <row r="8" spans="1:33" ht="24" customHeight="1" x14ac:dyDescent="0.3">
      <c r="A8" s="14" t="s">
        <v>22</v>
      </c>
      <c r="B8" s="539">
        <v>1</v>
      </c>
      <c r="C8" s="622">
        <v>94</v>
      </c>
      <c r="D8" s="622">
        <v>46</v>
      </c>
      <c r="E8" s="537">
        <v>7</v>
      </c>
      <c r="F8" s="537">
        <v>39</v>
      </c>
      <c r="G8" s="622">
        <v>11</v>
      </c>
      <c r="H8" s="537">
        <v>1</v>
      </c>
      <c r="I8" s="537">
        <v>10</v>
      </c>
      <c r="J8" s="622">
        <v>1</v>
      </c>
      <c r="K8" s="622">
        <v>94</v>
      </c>
      <c r="L8" s="622">
        <v>46</v>
      </c>
      <c r="M8" s="537">
        <v>7</v>
      </c>
      <c r="N8" s="537">
        <v>39</v>
      </c>
      <c r="O8" s="622">
        <v>11</v>
      </c>
      <c r="P8" s="537">
        <v>1</v>
      </c>
      <c r="Q8" s="537">
        <v>10</v>
      </c>
      <c r="R8" s="537">
        <v>0</v>
      </c>
      <c r="S8" s="537">
        <v>0</v>
      </c>
      <c r="T8" s="537">
        <v>0</v>
      </c>
      <c r="U8" s="537">
        <v>0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76">
        <v>0</v>
      </c>
    </row>
    <row r="9" spans="1:33" ht="24" customHeight="1" x14ac:dyDescent="0.3">
      <c r="A9" s="14" t="s">
        <v>23</v>
      </c>
      <c r="B9" s="539">
        <v>1</v>
      </c>
      <c r="C9" s="540">
        <v>94</v>
      </c>
      <c r="D9" s="540">
        <v>48</v>
      </c>
      <c r="E9" s="540">
        <v>10</v>
      </c>
      <c r="F9" s="540">
        <v>38</v>
      </c>
      <c r="G9" s="540">
        <v>11</v>
      </c>
      <c r="H9" s="540">
        <v>0</v>
      </c>
      <c r="I9" s="540">
        <v>11</v>
      </c>
      <c r="J9" s="540">
        <v>1</v>
      </c>
      <c r="K9" s="540">
        <v>94</v>
      </c>
      <c r="L9" s="540">
        <v>48</v>
      </c>
      <c r="M9" s="540">
        <v>10</v>
      </c>
      <c r="N9" s="540">
        <v>38</v>
      </c>
      <c r="O9" s="540">
        <v>11</v>
      </c>
      <c r="P9" s="540">
        <v>0</v>
      </c>
      <c r="Q9" s="540">
        <v>11</v>
      </c>
      <c r="R9" s="540">
        <v>0</v>
      </c>
      <c r="S9" s="540">
        <v>0</v>
      </c>
      <c r="T9" s="540">
        <v>0</v>
      </c>
      <c r="U9" s="540">
        <v>0</v>
      </c>
      <c r="V9" s="540">
        <v>0</v>
      </c>
      <c r="W9" s="540">
        <v>0</v>
      </c>
      <c r="X9" s="540">
        <v>0</v>
      </c>
      <c r="Y9" s="540">
        <v>0</v>
      </c>
      <c r="Z9" s="540">
        <v>0</v>
      </c>
      <c r="AA9" s="540">
        <v>0</v>
      </c>
      <c r="AB9" s="540">
        <v>0</v>
      </c>
      <c r="AC9" s="540">
        <v>0</v>
      </c>
      <c r="AD9" s="540">
        <v>0</v>
      </c>
      <c r="AE9" s="540">
        <v>0</v>
      </c>
      <c r="AF9" s="540">
        <v>0</v>
      </c>
      <c r="AG9" s="541">
        <v>0</v>
      </c>
    </row>
    <row r="10" spans="1:33" ht="24" customHeight="1" x14ac:dyDescent="0.3">
      <c r="A10" s="14" t="s">
        <v>24</v>
      </c>
      <c r="B10" s="517">
        <v>1</v>
      </c>
      <c r="C10" s="518">
        <v>94</v>
      </c>
      <c r="D10" s="518">
        <v>48</v>
      </c>
      <c r="E10" s="518">
        <v>8</v>
      </c>
      <c r="F10" s="518">
        <v>40</v>
      </c>
      <c r="G10" s="518">
        <v>12</v>
      </c>
      <c r="H10" s="518">
        <v>0</v>
      </c>
      <c r="I10" s="518">
        <v>12</v>
      </c>
      <c r="J10" s="518">
        <v>1</v>
      </c>
      <c r="K10" s="518">
        <v>94</v>
      </c>
      <c r="L10" s="518">
        <v>48</v>
      </c>
      <c r="M10" s="518">
        <v>8</v>
      </c>
      <c r="N10" s="518">
        <v>40</v>
      </c>
      <c r="O10" s="518">
        <v>12</v>
      </c>
      <c r="P10" s="518">
        <v>0</v>
      </c>
      <c r="Q10" s="518">
        <v>12</v>
      </c>
      <c r="R10" s="519">
        <v>0</v>
      </c>
      <c r="S10" s="519">
        <v>0</v>
      </c>
      <c r="T10" s="518">
        <v>0</v>
      </c>
      <c r="U10" s="519">
        <v>0</v>
      </c>
      <c r="V10" s="519">
        <v>0</v>
      </c>
      <c r="W10" s="518">
        <v>0</v>
      </c>
      <c r="X10" s="519">
        <v>0</v>
      </c>
      <c r="Y10" s="519">
        <v>0</v>
      </c>
      <c r="Z10" s="519">
        <v>0</v>
      </c>
      <c r="AA10" s="519">
        <v>0</v>
      </c>
      <c r="AB10" s="518">
        <v>0</v>
      </c>
      <c r="AC10" s="519">
        <v>0</v>
      </c>
      <c r="AD10" s="519">
        <v>0</v>
      </c>
      <c r="AE10" s="518">
        <v>0</v>
      </c>
      <c r="AF10" s="519">
        <v>0</v>
      </c>
      <c r="AG10" s="700">
        <v>0</v>
      </c>
    </row>
    <row r="11" spans="1:33" ht="24" customHeight="1" x14ac:dyDescent="0.3">
      <c r="A11" s="15" t="s">
        <v>25</v>
      </c>
      <c r="B11" s="684">
        <v>1</v>
      </c>
      <c r="C11" s="594">
        <v>94</v>
      </c>
      <c r="D11" s="594">
        <v>44</v>
      </c>
      <c r="E11" s="594">
        <v>7</v>
      </c>
      <c r="F11" s="594">
        <v>37</v>
      </c>
      <c r="G11" s="594">
        <v>12</v>
      </c>
      <c r="H11" s="594"/>
      <c r="I11" s="594">
        <v>12</v>
      </c>
      <c r="J11" s="594">
        <v>1</v>
      </c>
      <c r="K11" s="594">
        <v>94</v>
      </c>
      <c r="L11" s="594">
        <v>44</v>
      </c>
      <c r="M11" s="594">
        <v>7</v>
      </c>
      <c r="N11" s="594">
        <v>37</v>
      </c>
      <c r="O11" s="594">
        <v>12</v>
      </c>
      <c r="P11" s="594">
        <v>0</v>
      </c>
      <c r="Q11" s="594">
        <v>12</v>
      </c>
      <c r="R11" s="593">
        <v>0</v>
      </c>
      <c r="S11" s="593">
        <v>0</v>
      </c>
      <c r="T11" s="594">
        <v>0</v>
      </c>
      <c r="U11" s="593">
        <v>0</v>
      </c>
      <c r="V11" s="593">
        <v>0</v>
      </c>
      <c r="W11" s="594">
        <v>0</v>
      </c>
      <c r="X11" s="593">
        <v>0</v>
      </c>
      <c r="Y11" s="593">
        <v>0</v>
      </c>
      <c r="Z11" s="593">
        <v>0</v>
      </c>
      <c r="AA11" s="593">
        <v>0</v>
      </c>
      <c r="AB11" s="594">
        <v>0</v>
      </c>
      <c r="AC11" s="593">
        <v>0</v>
      </c>
      <c r="AD11" s="593">
        <v>0</v>
      </c>
      <c r="AE11" s="594">
        <v>0</v>
      </c>
      <c r="AF11" s="593">
        <v>0</v>
      </c>
      <c r="AG11" s="703">
        <v>0</v>
      </c>
    </row>
    <row r="12" spans="1:33" ht="24" customHeight="1" x14ac:dyDescent="0.3">
      <c r="A12" s="15" t="s">
        <v>26</v>
      </c>
      <c r="B12" s="382">
        <f>SUM(B14:B36)</f>
        <v>1</v>
      </c>
      <c r="C12" s="354">
        <f t="shared" ref="C12:AG12" si="0">SUM(C14:C36)</f>
        <v>94</v>
      </c>
      <c r="D12" s="354">
        <f t="shared" si="0"/>
        <v>45</v>
      </c>
      <c r="E12" s="354">
        <f t="shared" si="0"/>
        <v>8</v>
      </c>
      <c r="F12" s="354">
        <f t="shared" si="0"/>
        <v>37</v>
      </c>
      <c r="G12" s="354">
        <f t="shared" si="0"/>
        <v>12</v>
      </c>
      <c r="H12" s="354">
        <f t="shared" si="0"/>
        <v>0</v>
      </c>
      <c r="I12" s="354">
        <f t="shared" si="0"/>
        <v>12</v>
      </c>
      <c r="J12" s="354">
        <f t="shared" si="0"/>
        <v>1</v>
      </c>
      <c r="K12" s="354">
        <f t="shared" si="0"/>
        <v>94</v>
      </c>
      <c r="L12" s="354">
        <f t="shared" si="0"/>
        <v>45</v>
      </c>
      <c r="M12" s="354">
        <f t="shared" si="0"/>
        <v>8</v>
      </c>
      <c r="N12" s="354">
        <f t="shared" si="0"/>
        <v>37</v>
      </c>
      <c r="O12" s="354">
        <f t="shared" si="0"/>
        <v>12</v>
      </c>
      <c r="P12" s="354">
        <f t="shared" si="0"/>
        <v>0</v>
      </c>
      <c r="Q12" s="354">
        <f t="shared" si="0"/>
        <v>12</v>
      </c>
      <c r="R12" s="354">
        <f t="shared" si="0"/>
        <v>0</v>
      </c>
      <c r="S12" s="354">
        <f t="shared" si="0"/>
        <v>0</v>
      </c>
      <c r="T12" s="354">
        <f t="shared" si="0"/>
        <v>0</v>
      </c>
      <c r="U12" s="354">
        <f t="shared" si="0"/>
        <v>0</v>
      </c>
      <c r="V12" s="354">
        <f t="shared" si="0"/>
        <v>0</v>
      </c>
      <c r="W12" s="354">
        <f t="shared" si="0"/>
        <v>0</v>
      </c>
      <c r="X12" s="354">
        <f t="shared" si="0"/>
        <v>0</v>
      </c>
      <c r="Y12" s="354">
        <f t="shared" si="0"/>
        <v>0</v>
      </c>
      <c r="Z12" s="354">
        <f t="shared" si="0"/>
        <v>0</v>
      </c>
      <c r="AA12" s="354">
        <f t="shared" si="0"/>
        <v>0</v>
      </c>
      <c r="AB12" s="354">
        <f t="shared" si="0"/>
        <v>0</v>
      </c>
      <c r="AC12" s="354">
        <f t="shared" si="0"/>
        <v>0</v>
      </c>
      <c r="AD12" s="354">
        <f t="shared" si="0"/>
        <v>0</v>
      </c>
      <c r="AE12" s="354">
        <f t="shared" si="0"/>
        <v>0</v>
      </c>
      <c r="AF12" s="354">
        <f t="shared" si="0"/>
        <v>0</v>
      </c>
      <c r="AG12" s="354">
        <f t="shared" si="0"/>
        <v>0</v>
      </c>
    </row>
    <row r="13" spans="1:33" x14ac:dyDescent="0.3">
      <c r="A13" s="359"/>
      <c r="B13" s="13">
        <f>SUM(B14:B36)</f>
        <v>1</v>
      </c>
      <c r="C13" s="13">
        <f t="shared" ref="C13:AG13" si="1">SUM(C14:C36)</f>
        <v>94</v>
      </c>
      <c r="D13" s="13">
        <f t="shared" si="1"/>
        <v>45</v>
      </c>
      <c r="E13" s="13">
        <f t="shared" si="1"/>
        <v>8</v>
      </c>
      <c r="F13" s="13">
        <f t="shared" si="1"/>
        <v>37</v>
      </c>
      <c r="G13" s="13">
        <f t="shared" si="1"/>
        <v>12</v>
      </c>
      <c r="H13" s="13">
        <f t="shared" si="1"/>
        <v>0</v>
      </c>
      <c r="I13" s="13">
        <f t="shared" si="1"/>
        <v>12</v>
      </c>
      <c r="J13" s="13">
        <f t="shared" si="1"/>
        <v>1</v>
      </c>
      <c r="K13" s="13">
        <f t="shared" si="1"/>
        <v>94</v>
      </c>
      <c r="L13" s="13">
        <f t="shared" si="1"/>
        <v>45</v>
      </c>
      <c r="M13" s="13">
        <f t="shared" si="1"/>
        <v>8</v>
      </c>
      <c r="N13" s="13">
        <f t="shared" si="1"/>
        <v>37</v>
      </c>
      <c r="O13" s="13">
        <f t="shared" si="1"/>
        <v>12</v>
      </c>
      <c r="P13" s="13">
        <f t="shared" si="1"/>
        <v>0</v>
      </c>
      <c r="Q13" s="13">
        <f t="shared" si="1"/>
        <v>12</v>
      </c>
      <c r="R13" s="13">
        <f t="shared" si="1"/>
        <v>0</v>
      </c>
      <c r="S13" s="13">
        <f t="shared" si="1"/>
        <v>0</v>
      </c>
      <c r="T13" s="13">
        <f t="shared" si="1"/>
        <v>0</v>
      </c>
      <c r="U13" s="13">
        <f t="shared" si="1"/>
        <v>0</v>
      </c>
      <c r="V13" s="13">
        <f t="shared" si="1"/>
        <v>0</v>
      </c>
      <c r="W13" s="13">
        <f t="shared" si="1"/>
        <v>0</v>
      </c>
      <c r="X13" s="13">
        <f t="shared" si="1"/>
        <v>0</v>
      </c>
      <c r="Y13" s="13">
        <f t="shared" si="1"/>
        <v>0</v>
      </c>
      <c r="Z13" s="13">
        <f t="shared" si="1"/>
        <v>0</v>
      </c>
      <c r="AA13" s="13">
        <f t="shared" si="1"/>
        <v>0</v>
      </c>
      <c r="AB13" s="13">
        <f t="shared" si="1"/>
        <v>0</v>
      </c>
      <c r="AC13" s="13">
        <f t="shared" si="1"/>
        <v>0</v>
      </c>
      <c r="AD13" s="13">
        <f t="shared" si="1"/>
        <v>0</v>
      </c>
      <c r="AE13" s="13">
        <f t="shared" si="1"/>
        <v>0</v>
      </c>
      <c r="AF13" s="13">
        <f t="shared" si="1"/>
        <v>0</v>
      </c>
      <c r="AG13" s="13">
        <f t="shared" si="1"/>
        <v>0</v>
      </c>
    </row>
    <row r="14" spans="1:33" x14ac:dyDescent="0.3">
      <c r="A14" s="14" t="s">
        <v>27</v>
      </c>
      <c r="B14" s="129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3" x14ac:dyDescent="0.3">
      <c r="A15" s="14" t="s">
        <v>28</v>
      </c>
      <c r="B15" s="129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pans="1:33" x14ac:dyDescent="0.3">
      <c r="A16" s="14" t="s">
        <v>29</v>
      </c>
      <c r="B16" s="129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3" x14ac:dyDescent="0.3">
      <c r="A17" s="14" t="s">
        <v>30</v>
      </c>
      <c r="B17" s="12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x14ac:dyDescent="0.3">
      <c r="A18" s="14" t="s">
        <v>31</v>
      </c>
      <c r="B18" s="12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x14ac:dyDescent="0.3">
      <c r="A19" s="14" t="s">
        <v>63</v>
      </c>
      <c r="B19" s="12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x14ac:dyDescent="0.3">
      <c r="A20" s="14" t="s">
        <v>33</v>
      </c>
      <c r="B20" s="12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33" x14ac:dyDescent="0.3">
      <c r="A21" s="14" t="s">
        <v>34</v>
      </c>
      <c r="B21" s="12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</row>
    <row r="22" spans="1:33" x14ac:dyDescent="0.3">
      <c r="A22" s="14" t="s">
        <v>35</v>
      </c>
      <c r="B22" s="12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x14ac:dyDescent="0.3">
      <c r="A23" s="14" t="s">
        <v>36</v>
      </c>
      <c r="B23" s="129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</row>
    <row r="24" spans="1:33" x14ac:dyDescent="0.3">
      <c r="A24" s="14" t="s">
        <v>37</v>
      </c>
      <c r="B24" s="129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</row>
    <row r="25" spans="1:33" x14ac:dyDescent="0.3">
      <c r="A25" s="14" t="s">
        <v>38</v>
      </c>
      <c r="B25" s="129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x14ac:dyDescent="0.3">
      <c r="A26" s="14" t="s">
        <v>39</v>
      </c>
      <c r="B26" s="129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</row>
    <row r="27" spans="1:33" x14ac:dyDescent="0.3">
      <c r="A27" s="14" t="s">
        <v>40</v>
      </c>
      <c r="B27" s="129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</row>
    <row r="28" spans="1:33" x14ac:dyDescent="0.3">
      <c r="A28" s="14" t="s">
        <v>41</v>
      </c>
      <c r="B28" s="129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</row>
    <row r="29" spans="1:33" x14ac:dyDescent="0.3">
      <c r="A29" s="14" t="s">
        <v>42</v>
      </c>
      <c r="B29" s="129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33" x14ac:dyDescent="0.3">
      <c r="A30" s="14" t="s">
        <v>43</v>
      </c>
      <c r="B30" s="129">
        <v>1</v>
      </c>
      <c r="C30" s="111">
        <v>94</v>
      </c>
      <c r="D30" s="111">
        <v>45</v>
      </c>
      <c r="E30" s="111">
        <v>8</v>
      </c>
      <c r="F30" s="111">
        <v>37</v>
      </c>
      <c r="G30" s="111">
        <v>12</v>
      </c>
      <c r="H30" s="111">
        <v>0</v>
      </c>
      <c r="I30" s="111">
        <v>12</v>
      </c>
      <c r="J30" s="111">
        <v>1</v>
      </c>
      <c r="K30" s="111">
        <v>94</v>
      </c>
      <c r="L30" s="111">
        <v>45</v>
      </c>
      <c r="M30" s="111">
        <v>8</v>
      </c>
      <c r="N30" s="111">
        <v>37</v>
      </c>
      <c r="O30" s="111">
        <v>12</v>
      </c>
      <c r="P30" s="111">
        <v>0</v>
      </c>
      <c r="Q30" s="111">
        <v>12</v>
      </c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</row>
    <row r="31" spans="1:33" x14ac:dyDescent="0.3">
      <c r="A31" s="14" t="s">
        <v>44</v>
      </c>
      <c r="B31" s="129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</row>
    <row r="32" spans="1:33" x14ac:dyDescent="0.3">
      <c r="A32" s="14" t="s">
        <v>45</v>
      </c>
      <c r="B32" s="129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</row>
    <row r="33" spans="1:33" x14ac:dyDescent="0.3">
      <c r="A33" s="14" t="s">
        <v>46</v>
      </c>
      <c r="B33" s="129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</row>
    <row r="34" spans="1:33" x14ac:dyDescent="0.3">
      <c r="A34" s="14" t="s">
        <v>47</v>
      </c>
      <c r="B34" s="12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x14ac:dyDescent="0.3">
      <c r="A35" s="14" t="s">
        <v>64</v>
      </c>
      <c r="B35" s="129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x14ac:dyDescent="0.3">
      <c r="A36" s="15" t="s">
        <v>65</v>
      </c>
      <c r="B36" s="130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</row>
    <row r="37" spans="1:33" x14ac:dyDescent="0.3">
      <c r="A37" s="20" t="s">
        <v>407</v>
      </c>
      <c r="B37" s="32"/>
      <c r="C37" s="32"/>
      <c r="D37" s="32"/>
      <c r="E37" s="32"/>
      <c r="F37" s="32"/>
      <c r="G37" s="32"/>
      <c r="H37" s="32"/>
      <c r="I37" s="32"/>
      <c r="J37" s="32" t="s">
        <v>408</v>
      </c>
      <c r="K37" s="32"/>
      <c r="L37" s="32"/>
      <c r="M37" s="32"/>
      <c r="N37" s="32"/>
      <c r="O37" s="32"/>
      <c r="P37" s="32"/>
      <c r="Q37" s="3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mergeCells count="33">
    <mergeCell ref="L5:N5"/>
    <mergeCell ref="P5:P6"/>
    <mergeCell ref="Q5:Q6"/>
    <mergeCell ref="S5:S6"/>
    <mergeCell ref="O4:Q4"/>
    <mergeCell ref="R4:R6"/>
    <mergeCell ref="S4:V4"/>
    <mergeCell ref="C5:C6"/>
    <mergeCell ref="D5:F5"/>
    <mergeCell ref="H5:H6"/>
    <mergeCell ref="I5:I6"/>
    <mergeCell ref="K5:K6"/>
    <mergeCell ref="AA5:AA6"/>
    <mergeCell ref="AB5:AD5"/>
    <mergeCell ref="AF5:AF6"/>
    <mergeCell ref="AG5:AG6"/>
    <mergeCell ref="AE4:AG4"/>
    <mergeCell ref="A3:A6"/>
    <mergeCell ref="B3:I3"/>
    <mergeCell ref="J3:Q3"/>
    <mergeCell ref="R3:Y3"/>
    <mergeCell ref="Z3:AG3"/>
    <mergeCell ref="B4:B6"/>
    <mergeCell ref="C4:F4"/>
    <mergeCell ref="G4:I4"/>
    <mergeCell ref="J4:J6"/>
    <mergeCell ref="K4:N4"/>
    <mergeCell ref="W4:Y4"/>
    <mergeCell ref="Z4:Z6"/>
    <mergeCell ref="AA4:AD4"/>
    <mergeCell ref="T5:V5"/>
    <mergeCell ref="X5:X6"/>
    <mergeCell ref="Y5:Y6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C1" sqref="C1"/>
    </sheetView>
  </sheetViews>
  <sheetFormatPr defaultRowHeight="16.5" x14ac:dyDescent="0.3"/>
  <cols>
    <col min="1" max="25" width="10.875" customWidth="1"/>
  </cols>
  <sheetData>
    <row r="1" spans="1:25" x14ac:dyDescent="0.3">
      <c r="B1" s="32"/>
      <c r="C1" s="19" t="s">
        <v>417</v>
      </c>
      <c r="D1" s="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5"/>
      <c r="S1" s="5"/>
      <c r="T1" s="5"/>
      <c r="U1" s="5"/>
      <c r="V1" s="5"/>
      <c r="W1" s="5"/>
      <c r="X1" s="5"/>
      <c r="Y1" s="5"/>
    </row>
    <row r="2" spans="1:25" x14ac:dyDescent="0.3">
      <c r="A2" s="20" t="s">
        <v>402</v>
      </c>
      <c r="B2" s="32"/>
      <c r="C2" s="32"/>
      <c r="D2" s="32"/>
      <c r="E2" s="32"/>
      <c r="F2" s="32"/>
      <c r="G2" s="32"/>
      <c r="H2" s="32"/>
      <c r="I2" s="32"/>
      <c r="J2" s="32"/>
      <c r="K2" s="20" t="s">
        <v>0</v>
      </c>
      <c r="L2" s="32"/>
      <c r="M2" s="32"/>
      <c r="N2" s="32"/>
      <c r="O2" s="32"/>
      <c r="P2" s="20" t="s">
        <v>0</v>
      </c>
      <c r="Q2" s="32"/>
      <c r="R2" s="5"/>
      <c r="S2" s="5"/>
      <c r="T2" s="5"/>
      <c r="U2" s="5"/>
      <c r="V2" s="5"/>
      <c r="W2" s="5"/>
      <c r="X2" s="5"/>
      <c r="Y2" s="5"/>
    </row>
    <row r="3" spans="1:25" ht="24" customHeight="1" x14ac:dyDescent="0.3">
      <c r="A3" s="877" t="s">
        <v>2</v>
      </c>
      <c r="B3" s="967" t="s">
        <v>410</v>
      </c>
      <c r="C3" s="1020"/>
      <c r="D3" s="1020"/>
      <c r="E3" s="1020"/>
      <c r="F3" s="1020"/>
      <c r="G3" s="1020"/>
      <c r="H3" s="1020"/>
      <c r="I3" s="969"/>
      <c r="J3" s="905" t="s">
        <v>418</v>
      </c>
      <c r="K3" s="1018"/>
      <c r="L3" s="1018"/>
      <c r="M3" s="1018"/>
      <c r="N3" s="1018"/>
      <c r="O3" s="1018"/>
      <c r="P3" s="1018"/>
      <c r="Q3" s="1019"/>
      <c r="R3" s="905" t="s">
        <v>419</v>
      </c>
      <c r="S3" s="1018"/>
      <c r="T3" s="1018"/>
      <c r="U3" s="1018"/>
      <c r="V3" s="1018"/>
      <c r="W3" s="1018"/>
      <c r="X3" s="1018"/>
      <c r="Y3" s="1018"/>
    </row>
    <row r="4" spans="1:25" ht="24" customHeight="1" x14ac:dyDescent="0.3">
      <c r="A4" s="878"/>
      <c r="B4" s="995" t="s">
        <v>405</v>
      </c>
      <c r="C4" s="967" t="s">
        <v>414</v>
      </c>
      <c r="D4" s="1020"/>
      <c r="E4" s="1020"/>
      <c r="F4" s="969"/>
      <c r="G4" s="883" t="s">
        <v>406</v>
      </c>
      <c r="H4" s="888"/>
      <c r="I4" s="877"/>
      <c r="J4" s="885" t="s">
        <v>405</v>
      </c>
      <c r="K4" s="967" t="s">
        <v>414</v>
      </c>
      <c r="L4" s="1020"/>
      <c r="M4" s="1020"/>
      <c r="N4" s="969"/>
      <c r="O4" s="883" t="s">
        <v>406</v>
      </c>
      <c r="P4" s="888"/>
      <c r="Q4" s="877"/>
      <c r="R4" s="885" t="s">
        <v>405</v>
      </c>
      <c r="S4" s="967" t="s">
        <v>414</v>
      </c>
      <c r="T4" s="1020"/>
      <c r="U4" s="1020"/>
      <c r="V4" s="969"/>
      <c r="W4" s="883" t="s">
        <v>406</v>
      </c>
      <c r="X4" s="888"/>
      <c r="Y4" s="888"/>
    </row>
    <row r="5" spans="1:25" ht="24" customHeight="1" x14ac:dyDescent="0.3">
      <c r="A5" s="878"/>
      <c r="B5" s="995"/>
      <c r="C5" s="910" t="s">
        <v>415</v>
      </c>
      <c r="D5" s="911" t="s">
        <v>416</v>
      </c>
      <c r="E5" s="1020"/>
      <c r="F5" s="969"/>
      <c r="G5" s="227"/>
      <c r="H5" s="885" t="s">
        <v>69</v>
      </c>
      <c r="I5" s="885" t="s">
        <v>70</v>
      </c>
      <c r="J5" s="1016"/>
      <c r="K5" s="910" t="s">
        <v>415</v>
      </c>
      <c r="L5" s="911" t="s">
        <v>416</v>
      </c>
      <c r="M5" s="1020"/>
      <c r="N5" s="969"/>
      <c r="O5" s="227"/>
      <c r="P5" s="885" t="s">
        <v>69</v>
      </c>
      <c r="Q5" s="885" t="s">
        <v>70</v>
      </c>
      <c r="R5" s="1016"/>
      <c r="S5" s="910" t="s">
        <v>415</v>
      </c>
      <c r="T5" s="911" t="s">
        <v>416</v>
      </c>
      <c r="U5" s="1020"/>
      <c r="V5" s="969"/>
      <c r="W5" s="227"/>
      <c r="X5" s="885" t="s">
        <v>69</v>
      </c>
      <c r="Y5" s="883" t="s">
        <v>70</v>
      </c>
    </row>
    <row r="6" spans="1:25" ht="24" customHeight="1" x14ac:dyDescent="0.3">
      <c r="A6" s="1021"/>
      <c r="B6" s="966"/>
      <c r="C6" s="1022"/>
      <c r="D6" s="557"/>
      <c r="E6" s="556" t="s">
        <v>69</v>
      </c>
      <c r="F6" s="556" t="s">
        <v>70</v>
      </c>
      <c r="G6" s="228"/>
      <c r="H6" s="1017"/>
      <c r="I6" s="1017"/>
      <c r="J6" s="1017"/>
      <c r="K6" s="1022"/>
      <c r="L6" s="557"/>
      <c r="M6" s="556" t="s">
        <v>69</v>
      </c>
      <c r="N6" s="556" t="s">
        <v>70</v>
      </c>
      <c r="O6" s="228"/>
      <c r="P6" s="1017"/>
      <c r="Q6" s="1017"/>
      <c r="R6" s="1017"/>
      <c r="S6" s="1022"/>
      <c r="T6" s="557"/>
      <c r="U6" s="556" t="s">
        <v>69</v>
      </c>
      <c r="V6" s="556" t="s">
        <v>70</v>
      </c>
      <c r="W6" s="228"/>
      <c r="X6" s="1017"/>
      <c r="Y6" s="1023"/>
    </row>
    <row r="7" spans="1:25" ht="24" customHeight="1" x14ac:dyDescent="0.3">
      <c r="A7" s="14" t="s">
        <v>21</v>
      </c>
      <c r="B7" s="508">
        <v>38</v>
      </c>
      <c r="C7" s="509">
        <v>961</v>
      </c>
      <c r="D7" s="509">
        <v>767</v>
      </c>
      <c r="E7" s="509" t="s">
        <v>420</v>
      </c>
      <c r="F7" s="509" t="s">
        <v>420</v>
      </c>
      <c r="G7" s="509">
        <v>463</v>
      </c>
      <c r="H7" s="509" t="s">
        <v>420</v>
      </c>
      <c r="I7" s="509" t="s">
        <v>420</v>
      </c>
      <c r="J7" s="509">
        <v>8</v>
      </c>
      <c r="K7" s="509">
        <v>693</v>
      </c>
      <c r="L7" s="509">
        <v>526</v>
      </c>
      <c r="M7" s="509" t="s">
        <v>420</v>
      </c>
      <c r="N7" s="509" t="s">
        <v>420</v>
      </c>
      <c r="O7" s="509">
        <v>311</v>
      </c>
      <c r="P7" s="509" t="s">
        <v>420</v>
      </c>
      <c r="Q7" s="509" t="s">
        <v>420</v>
      </c>
      <c r="R7" s="509">
        <v>30</v>
      </c>
      <c r="S7" s="509">
        <v>268</v>
      </c>
      <c r="T7" s="509">
        <v>241</v>
      </c>
      <c r="U7" s="509" t="s">
        <v>420</v>
      </c>
      <c r="V7" s="509" t="s">
        <v>420</v>
      </c>
      <c r="W7" s="509">
        <v>152</v>
      </c>
      <c r="X7" s="509" t="s">
        <v>420</v>
      </c>
      <c r="Y7" s="510" t="s">
        <v>420</v>
      </c>
    </row>
    <row r="8" spans="1:25" ht="24" customHeight="1" x14ac:dyDescent="0.3">
      <c r="A8" s="14" t="s">
        <v>22</v>
      </c>
      <c r="B8" s="511">
        <v>44</v>
      </c>
      <c r="C8" s="512">
        <v>1081</v>
      </c>
      <c r="D8" s="512">
        <v>872</v>
      </c>
      <c r="E8" s="512">
        <v>184</v>
      </c>
      <c r="F8" s="512">
        <v>688</v>
      </c>
      <c r="G8" s="512">
        <v>504</v>
      </c>
      <c r="H8" s="512">
        <v>35</v>
      </c>
      <c r="I8" s="512">
        <v>469</v>
      </c>
      <c r="J8" s="512">
        <v>10</v>
      </c>
      <c r="K8" s="512">
        <v>779</v>
      </c>
      <c r="L8" s="512">
        <v>598</v>
      </c>
      <c r="M8" s="512">
        <v>140</v>
      </c>
      <c r="N8" s="512">
        <v>458</v>
      </c>
      <c r="O8" s="512">
        <v>337</v>
      </c>
      <c r="P8" s="512">
        <v>22</v>
      </c>
      <c r="Q8" s="512">
        <v>315</v>
      </c>
      <c r="R8" s="512">
        <v>34</v>
      </c>
      <c r="S8" s="512">
        <v>302</v>
      </c>
      <c r="T8" s="512">
        <v>274</v>
      </c>
      <c r="U8" s="512">
        <v>44</v>
      </c>
      <c r="V8" s="512">
        <v>230</v>
      </c>
      <c r="W8" s="512">
        <v>167</v>
      </c>
      <c r="X8" s="512">
        <v>13</v>
      </c>
      <c r="Y8" s="513">
        <v>154</v>
      </c>
    </row>
    <row r="9" spans="1:25" ht="24" customHeight="1" x14ac:dyDescent="0.3">
      <c r="A9" s="14" t="s">
        <v>23</v>
      </c>
      <c r="B9" s="514">
        <v>49</v>
      </c>
      <c r="C9" s="515">
        <f>SUM(C11:C33)</f>
        <v>5463</v>
      </c>
      <c r="D9" s="515">
        <f t="shared" ref="D9:Y9" si="0">SUM(D11:D33)</f>
        <v>4436</v>
      </c>
      <c r="E9" s="515">
        <f t="shared" si="0"/>
        <v>910</v>
      </c>
      <c r="F9" s="515">
        <f t="shared" si="0"/>
        <v>3526</v>
      </c>
      <c r="G9" s="515">
        <f t="shared" si="0"/>
        <v>3019</v>
      </c>
      <c r="H9" s="515">
        <f t="shared" si="0"/>
        <v>224</v>
      </c>
      <c r="I9" s="515">
        <f t="shared" si="0"/>
        <v>2795</v>
      </c>
      <c r="J9" s="515">
        <f t="shared" si="0"/>
        <v>58</v>
      </c>
      <c r="K9" s="515">
        <f t="shared" si="0"/>
        <v>4257</v>
      </c>
      <c r="L9" s="515">
        <f t="shared" si="0"/>
        <v>3323</v>
      </c>
      <c r="M9" s="515">
        <f t="shared" si="0"/>
        <v>671</v>
      </c>
      <c r="N9" s="515">
        <f t="shared" si="0"/>
        <v>2652</v>
      </c>
      <c r="O9" s="515">
        <f t="shared" si="0"/>
        <v>2188</v>
      </c>
      <c r="P9" s="515">
        <f t="shared" si="0"/>
        <v>162</v>
      </c>
      <c r="Q9" s="515">
        <f t="shared" si="0"/>
        <v>2026</v>
      </c>
      <c r="R9" s="515">
        <f t="shared" si="0"/>
        <v>137</v>
      </c>
      <c r="S9" s="515">
        <f t="shared" si="0"/>
        <v>1206</v>
      </c>
      <c r="T9" s="515">
        <f t="shared" si="0"/>
        <v>1113</v>
      </c>
      <c r="U9" s="515">
        <f t="shared" si="0"/>
        <v>239</v>
      </c>
      <c r="V9" s="515">
        <f t="shared" si="0"/>
        <v>874</v>
      </c>
      <c r="W9" s="515">
        <f t="shared" si="0"/>
        <v>831</v>
      </c>
      <c r="X9" s="515">
        <f t="shared" si="0"/>
        <v>62</v>
      </c>
      <c r="Y9" s="516">
        <f t="shared" si="0"/>
        <v>769</v>
      </c>
    </row>
    <row r="10" spans="1:25" ht="24" customHeight="1" x14ac:dyDescent="0.3">
      <c r="A10" s="14" t="s">
        <v>24</v>
      </c>
      <c r="B10" s="517">
        <v>54</v>
      </c>
      <c r="C10" s="518">
        <v>1322</v>
      </c>
      <c r="D10" s="518">
        <v>1058</v>
      </c>
      <c r="E10" s="518">
        <v>225</v>
      </c>
      <c r="F10" s="518">
        <v>833</v>
      </c>
      <c r="G10" s="518">
        <v>700</v>
      </c>
      <c r="H10" s="518">
        <v>44</v>
      </c>
      <c r="I10" s="518">
        <v>656</v>
      </c>
      <c r="J10" s="518">
        <v>14</v>
      </c>
      <c r="K10" s="518">
        <v>966</v>
      </c>
      <c r="L10" s="518">
        <v>751</v>
      </c>
      <c r="M10" s="518">
        <v>164</v>
      </c>
      <c r="N10" s="518">
        <v>587</v>
      </c>
      <c r="O10" s="518">
        <v>465</v>
      </c>
      <c r="P10" s="518">
        <v>27</v>
      </c>
      <c r="Q10" s="518">
        <v>438</v>
      </c>
      <c r="R10" s="519">
        <v>40</v>
      </c>
      <c r="S10" s="519">
        <v>356</v>
      </c>
      <c r="T10" s="518">
        <v>307</v>
      </c>
      <c r="U10" s="519">
        <v>61</v>
      </c>
      <c r="V10" s="519">
        <v>246</v>
      </c>
      <c r="W10" s="518">
        <v>235</v>
      </c>
      <c r="X10" s="520">
        <v>17</v>
      </c>
      <c r="Y10" s="521">
        <v>218</v>
      </c>
    </row>
    <row r="11" spans="1:25" ht="24" customHeight="1" x14ac:dyDescent="0.3">
      <c r="A11" s="229" t="s">
        <v>25</v>
      </c>
      <c r="B11" s="522">
        <f t="shared" ref="B11:D11" si="1">J11+R11</f>
        <v>51</v>
      </c>
      <c r="C11" s="523">
        <f t="shared" si="1"/>
        <v>1316</v>
      </c>
      <c r="D11" s="523">
        <f t="shared" si="1"/>
        <v>1116</v>
      </c>
      <c r="E11" s="523">
        <v>238</v>
      </c>
      <c r="F11" s="523">
        <v>878</v>
      </c>
      <c r="G11" s="523">
        <f t="shared" ref="G11" si="2">O11+W11</f>
        <v>735</v>
      </c>
      <c r="H11" s="523">
        <v>63</v>
      </c>
      <c r="I11" s="523">
        <v>672</v>
      </c>
      <c r="J11" s="523">
        <v>15</v>
      </c>
      <c r="K11" s="523">
        <v>996</v>
      </c>
      <c r="L11" s="523">
        <f>M11+N11</f>
        <v>822</v>
      </c>
      <c r="M11" s="523">
        <v>184</v>
      </c>
      <c r="N11" s="523">
        <v>638</v>
      </c>
      <c r="O11" s="523">
        <f>P11+Q11</f>
        <v>524</v>
      </c>
      <c r="P11" s="523">
        <v>45</v>
      </c>
      <c r="Q11" s="523">
        <v>479</v>
      </c>
      <c r="R11" s="524">
        <v>36</v>
      </c>
      <c r="S11" s="524">
        <v>320</v>
      </c>
      <c r="T11" s="523">
        <f>U11+V11</f>
        <v>294</v>
      </c>
      <c r="U11" s="524">
        <v>54</v>
      </c>
      <c r="V11" s="524">
        <v>240</v>
      </c>
      <c r="W11" s="523">
        <f>X11+Y11</f>
        <v>211</v>
      </c>
      <c r="X11" s="525">
        <v>18</v>
      </c>
      <c r="Y11" s="526">
        <v>193</v>
      </c>
    </row>
    <row r="12" spans="1:25" ht="24" customHeight="1" x14ac:dyDescent="0.3">
      <c r="A12" s="229" t="s">
        <v>26</v>
      </c>
      <c r="B12" s="383">
        <f>SUM(B14:B36)</f>
        <v>52</v>
      </c>
      <c r="C12" s="384">
        <f t="shared" ref="C12:Y12" si="3">SUM(C14:C36)</f>
        <v>1507</v>
      </c>
      <c r="D12" s="384">
        <f t="shared" si="3"/>
        <v>1206</v>
      </c>
      <c r="E12" s="384">
        <f t="shared" si="3"/>
        <v>243</v>
      </c>
      <c r="F12" s="384">
        <f t="shared" si="3"/>
        <v>963</v>
      </c>
      <c r="G12" s="384">
        <f t="shared" si="3"/>
        <v>838</v>
      </c>
      <c r="H12" s="384">
        <f t="shared" si="3"/>
        <v>59</v>
      </c>
      <c r="I12" s="384">
        <f t="shared" si="3"/>
        <v>779</v>
      </c>
      <c r="J12" s="384">
        <f t="shared" si="3"/>
        <v>16</v>
      </c>
      <c r="K12" s="384">
        <f t="shared" si="3"/>
        <v>1192</v>
      </c>
      <c r="L12" s="384">
        <f t="shared" si="3"/>
        <v>914</v>
      </c>
      <c r="M12" s="384">
        <f t="shared" si="3"/>
        <v>179</v>
      </c>
      <c r="N12" s="384">
        <f t="shared" si="3"/>
        <v>735</v>
      </c>
      <c r="O12" s="384">
        <f t="shared" si="3"/>
        <v>616</v>
      </c>
      <c r="P12" s="384">
        <f t="shared" si="3"/>
        <v>43</v>
      </c>
      <c r="Q12" s="384">
        <f t="shared" si="3"/>
        <v>573</v>
      </c>
      <c r="R12" s="384">
        <f t="shared" si="3"/>
        <v>36</v>
      </c>
      <c r="S12" s="384">
        <f t="shared" si="3"/>
        <v>315</v>
      </c>
      <c r="T12" s="384">
        <f t="shared" si="3"/>
        <v>292</v>
      </c>
      <c r="U12" s="384">
        <f t="shared" si="3"/>
        <v>64</v>
      </c>
      <c r="V12" s="384">
        <f t="shared" si="3"/>
        <v>228</v>
      </c>
      <c r="W12" s="384">
        <f t="shared" si="3"/>
        <v>222</v>
      </c>
      <c r="X12" s="384">
        <f t="shared" si="3"/>
        <v>16</v>
      </c>
      <c r="Y12" s="384">
        <f t="shared" si="3"/>
        <v>206</v>
      </c>
    </row>
    <row r="13" spans="1:25" x14ac:dyDescent="0.3">
      <c r="A13" s="385"/>
      <c r="B13" s="13">
        <f>SUM(B14:B36)</f>
        <v>52</v>
      </c>
      <c r="C13" s="13">
        <f t="shared" ref="C13:Y13" si="4">SUM(C14:C36)</f>
        <v>1507</v>
      </c>
      <c r="D13" s="13">
        <f t="shared" si="4"/>
        <v>1206</v>
      </c>
      <c r="E13" s="13">
        <f t="shared" si="4"/>
        <v>243</v>
      </c>
      <c r="F13" s="13">
        <f t="shared" si="4"/>
        <v>963</v>
      </c>
      <c r="G13" s="13">
        <f t="shared" si="4"/>
        <v>838</v>
      </c>
      <c r="H13" s="13">
        <f t="shared" si="4"/>
        <v>59</v>
      </c>
      <c r="I13" s="13">
        <f t="shared" si="4"/>
        <v>779</v>
      </c>
      <c r="J13" s="527">
        <f t="shared" si="4"/>
        <v>16</v>
      </c>
      <c r="K13" s="527">
        <f t="shared" si="4"/>
        <v>1192</v>
      </c>
      <c r="L13" s="527">
        <f t="shared" si="4"/>
        <v>914</v>
      </c>
      <c r="M13" s="527">
        <f t="shared" si="4"/>
        <v>179</v>
      </c>
      <c r="N13" s="527">
        <f t="shared" si="4"/>
        <v>735</v>
      </c>
      <c r="O13" s="527">
        <f t="shared" si="4"/>
        <v>616</v>
      </c>
      <c r="P13" s="527">
        <f t="shared" si="4"/>
        <v>43</v>
      </c>
      <c r="Q13" s="527">
        <f t="shared" si="4"/>
        <v>573</v>
      </c>
      <c r="R13" s="527">
        <f t="shared" si="4"/>
        <v>36</v>
      </c>
      <c r="S13" s="527">
        <f t="shared" si="4"/>
        <v>315</v>
      </c>
      <c r="T13" s="527">
        <f t="shared" si="4"/>
        <v>292</v>
      </c>
      <c r="U13" s="527">
        <f t="shared" si="4"/>
        <v>64</v>
      </c>
      <c r="V13" s="527">
        <f t="shared" si="4"/>
        <v>228</v>
      </c>
      <c r="W13" s="527">
        <f t="shared" si="4"/>
        <v>222</v>
      </c>
      <c r="X13" s="527">
        <f t="shared" si="4"/>
        <v>16</v>
      </c>
      <c r="Y13" s="527">
        <f t="shared" si="4"/>
        <v>206</v>
      </c>
    </row>
    <row r="14" spans="1:25" x14ac:dyDescent="0.3">
      <c r="A14" s="231" t="s">
        <v>27</v>
      </c>
      <c r="B14" s="492">
        <v>1</v>
      </c>
      <c r="C14" s="493">
        <v>9</v>
      </c>
      <c r="D14" s="493">
        <v>9</v>
      </c>
      <c r="E14" s="493">
        <v>2</v>
      </c>
      <c r="F14" s="493">
        <v>7</v>
      </c>
      <c r="G14" s="493">
        <v>8</v>
      </c>
      <c r="H14" s="493">
        <v>0</v>
      </c>
      <c r="I14" s="493">
        <v>8</v>
      </c>
      <c r="J14" s="494">
        <v>0</v>
      </c>
      <c r="K14" s="493">
        <v>0</v>
      </c>
      <c r="L14" s="493">
        <v>0</v>
      </c>
      <c r="M14" s="493">
        <v>0</v>
      </c>
      <c r="N14" s="493">
        <v>0</v>
      </c>
      <c r="O14" s="493">
        <v>0</v>
      </c>
      <c r="P14" s="493">
        <v>0</v>
      </c>
      <c r="Q14" s="493">
        <v>0</v>
      </c>
      <c r="R14" s="494">
        <v>1</v>
      </c>
      <c r="S14" s="493">
        <v>9</v>
      </c>
      <c r="T14" s="493">
        <v>9</v>
      </c>
      <c r="U14" s="493">
        <v>2</v>
      </c>
      <c r="V14" s="493">
        <v>7</v>
      </c>
      <c r="W14" s="493">
        <v>8</v>
      </c>
      <c r="X14" s="493">
        <v>0</v>
      </c>
      <c r="Y14" s="493">
        <v>8</v>
      </c>
    </row>
    <row r="15" spans="1:25" x14ac:dyDescent="0.3">
      <c r="A15" s="231" t="s">
        <v>28</v>
      </c>
      <c r="B15" s="495">
        <v>8</v>
      </c>
      <c r="C15" s="496">
        <v>294</v>
      </c>
      <c r="D15" s="496">
        <v>160</v>
      </c>
      <c r="E15" s="496">
        <v>42</v>
      </c>
      <c r="F15" s="496">
        <v>118</v>
      </c>
      <c r="G15" s="496">
        <v>139</v>
      </c>
      <c r="H15" s="496">
        <v>9</v>
      </c>
      <c r="I15" s="496">
        <v>130</v>
      </c>
      <c r="J15" s="497">
        <v>4</v>
      </c>
      <c r="K15" s="498">
        <v>258</v>
      </c>
      <c r="L15" s="499">
        <v>128</v>
      </c>
      <c r="M15" s="499">
        <v>31</v>
      </c>
      <c r="N15" s="500">
        <v>97</v>
      </c>
      <c r="O15" s="499">
        <v>117</v>
      </c>
      <c r="P15" s="500">
        <v>8</v>
      </c>
      <c r="Q15" s="500">
        <v>109</v>
      </c>
      <c r="R15" s="497">
        <v>4</v>
      </c>
      <c r="S15" s="499">
        <v>36</v>
      </c>
      <c r="T15" s="496">
        <v>32</v>
      </c>
      <c r="U15" s="499">
        <v>11</v>
      </c>
      <c r="V15" s="500">
        <v>21</v>
      </c>
      <c r="W15" s="496">
        <v>22</v>
      </c>
      <c r="X15" s="500">
        <v>1</v>
      </c>
      <c r="Y15" s="500">
        <v>21</v>
      </c>
    </row>
    <row r="16" spans="1:25" x14ac:dyDescent="0.3">
      <c r="A16" s="231" t="s">
        <v>29</v>
      </c>
      <c r="B16" s="495">
        <v>0</v>
      </c>
      <c r="C16" s="496">
        <v>0</v>
      </c>
      <c r="D16" s="496">
        <v>0</v>
      </c>
      <c r="E16" s="496">
        <v>0</v>
      </c>
      <c r="F16" s="496">
        <v>0</v>
      </c>
      <c r="G16" s="496">
        <v>0</v>
      </c>
      <c r="H16" s="496">
        <v>0</v>
      </c>
      <c r="I16" s="496">
        <v>0</v>
      </c>
      <c r="J16" s="497">
        <v>0</v>
      </c>
      <c r="K16" s="499">
        <v>0</v>
      </c>
      <c r="L16" s="499">
        <v>0</v>
      </c>
      <c r="M16" s="499">
        <v>0</v>
      </c>
      <c r="N16" s="500">
        <v>0</v>
      </c>
      <c r="O16" s="499">
        <v>0</v>
      </c>
      <c r="P16" s="500">
        <v>0</v>
      </c>
      <c r="Q16" s="500">
        <v>0</v>
      </c>
      <c r="R16" s="497">
        <v>0</v>
      </c>
      <c r="S16" s="499">
        <v>0</v>
      </c>
      <c r="T16" s="496">
        <v>0</v>
      </c>
      <c r="U16" s="499">
        <v>0</v>
      </c>
      <c r="V16" s="500">
        <v>0</v>
      </c>
      <c r="W16" s="496">
        <v>0</v>
      </c>
      <c r="X16" s="500">
        <v>0</v>
      </c>
      <c r="Y16" s="500">
        <v>0</v>
      </c>
    </row>
    <row r="17" spans="1:25" x14ac:dyDescent="0.3">
      <c r="A17" s="231" t="s">
        <v>30</v>
      </c>
      <c r="B17" s="495">
        <v>1</v>
      </c>
      <c r="C17" s="496">
        <v>9</v>
      </c>
      <c r="D17" s="496">
        <v>9</v>
      </c>
      <c r="E17" s="496">
        <v>0</v>
      </c>
      <c r="F17" s="496">
        <v>9</v>
      </c>
      <c r="G17" s="496">
        <v>7</v>
      </c>
      <c r="H17" s="496">
        <v>1</v>
      </c>
      <c r="I17" s="496">
        <v>6</v>
      </c>
      <c r="J17" s="497">
        <v>0</v>
      </c>
      <c r="K17" s="499">
        <v>0</v>
      </c>
      <c r="L17" s="499">
        <v>0</v>
      </c>
      <c r="M17" s="499">
        <v>0</v>
      </c>
      <c r="N17" s="500">
        <v>0</v>
      </c>
      <c r="O17" s="499">
        <v>0</v>
      </c>
      <c r="P17" s="500">
        <v>0</v>
      </c>
      <c r="Q17" s="500">
        <v>0</v>
      </c>
      <c r="R17" s="497">
        <v>1</v>
      </c>
      <c r="S17" s="499">
        <v>9</v>
      </c>
      <c r="T17" s="496">
        <v>9</v>
      </c>
      <c r="U17" s="499">
        <v>0</v>
      </c>
      <c r="V17" s="499">
        <v>9</v>
      </c>
      <c r="W17" s="496">
        <v>7</v>
      </c>
      <c r="X17" s="499">
        <v>1</v>
      </c>
      <c r="Y17" s="499">
        <v>6</v>
      </c>
    </row>
    <row r="18" spans="1:25" x14ac:dyDescent="0.3">
      <c r="A18" s="231" t="s">
        <v>31</v>
      </c>
      <c r="B18" s="495">
        <v>2</v>
      </c>
      <c r="C18" s="496">
        <v>91</v>
      </c>
      <c r="D18" s="496">
        <v>90</v>
      </c>
      <c r="E18" s="496">
        <v>22</v>
      </c>
      <c r="F18" s="496">
        <v>68</v>
      </c>
      <c r="G18" s="496">
        <v>51</v>
      </c>
      <c r="H18" s="496">
        <v>5</v>
      </c>
      <c r="I18" s="496">
        <v>46</v>
      </c>
      <c r="J18" s="497">
        <v>2</v>
      </c>
      <c r="K18" s="499">
        <v>91</v>
      </c>
      <c r="L18" s="499">
        <v>90</v>
      </c>
      <c r="M18" s="499">
        <v>22</v>
      </c>
      <c r="N18" s="500">
        <v>68</v>
      </c>
      <c r="O18" s="499">
        <v>51</v>
      </c>
      <c r="P18" s="500">
        <v>5</v>
      </c>
      <c r="Q18" s="500">
        <v>46</v>
      </c>
      <c r="R18" s="497">
        <v>0</v>
      </c>
      <c r="S18" s="499">
        <v>0</v>
      </c>
      <c r="T18" s="496">
        <v>0</v>
      </c>
      <c r="U18" s="499">
        <v>0</v>
      </c>
      <c r="V18" s="500">
        <v>0</v>
      </c>
      <c r="W18" s="496">
        <v>0</v>
      </c>
      <c r="X18" s="500">
        <v>0</v>
      </c>
      <c r="Y18" s="500">
        <v>0</v>
      </c>
    </row>
    <row r="19" spans="1:25" x14ac:dyDescent="0.3">
      <c r="A19" s="231" t="s">
        <v>63</v>
      </c>
      <c r="B19" s="495">
        <v>1</v>
      </c>
      <c r="C19" s="496">
        <v>20</v>
      </c>
      <c r="D19" s="496">
        <v>20</v>
      </c>
      <c r="E19" s="496">
        <v>2</v>
      </c>
      <c r="F19" s="496">
        <v>18</v>
      </c>
      <c r="G19" s="496">
        <v>14</v>
      </c>
      <c r="H19" s="496">
        <v>4</v>
      </c>
      <c r="I19" s="496">
        <v>10</v>
      </c>
      <c r="J19" s="497">
        <v>1</v>
      </c>
      <c r="K19" s="499">
        <v>20</v>
      </c>
      <c r="L19" s="499">
        <v>20</v>
      </c>
      <c r="M19" s="499">
        <v>2</v>
      </c>
      <c r="N19" s="500">
        <v>18</v>
      </c>
      <c r="O19" s="499">
        <v>14</v>
      </c>
      <c r="P19" s="500">
        <v>4</v>
      </c>
      <c r="Q19" s="500">
        <v>10</v>
      </c>
      <c r="R19" s="497">
        <v>0</v>
      </c>
      <c r="S19" s="499">
        <v>0</v>
      </c>
      <c r="T19" s="496">
        <v>0</v>
      </c>
      <c r="U19" s="499">
        <v>0</v>
      </c>
      <c r="V19" s="500">
        <v>0</v>
      </c>
      <c r="W19" s="496">
        <v>0</v>
      </c>
      <c r="X19" s="500">
        <v>0</v>
      </c>
      <c r="Y19" s="500">
        <v>0</v>
      </c>
    </row>
    <row r="20" spans="1:25" x14ac:dyDescent="0.3">
      <c r="A20" s="231" t="s">
        <v>33</v>
      </c>
      <c r="B20" s="495">
        <v>0</v>
      </c>
      <c r="C20" s="496">
        <v>0</v>
      </c>
      <c r="D20" s="496">
        <v>0</v>
      </c>
      <c r="E20" s="496">
        <v>0</v>
      </c>
      <c r="F20" s="496">
        <v>0</v>
      </c>
      <c r="G20" s="496">
        <v>0</v>
      </c>
      <c r="H20" s="496">
        <v>0</v>
      </c>
      <c r="I20" s="496">
        <v>0</v>
      </c>
      <c r="J20" s="497">
        <v>0</v>
      </c>
      <c r="K20" s="499">
        <v>0</v>
      </c>
      <c r="L20" s="499">
        <v>0</v>
      </c>
      <c r="M20" s="499">
        <v>0</v>
      </c>
      <c r="N20" s="500">
        <v>0</v>
      </c>
      <c r="O20" s="499">
        <v>0</v>
      </c>
      <c r="P20" s="500">
        <v>0</v>
      </c>
      <c r="Q20" s="500">
        <v>0</v>
      </c>
      <c r="R20" s="497">
        <v>0</v>
      </c>
      <c r="S20" s="499">
        <v>0</v>
      </c>
      <c r="T20" s="496">
        <v>0</v>
      </c>
      <c r="U20" s="499">
        <v>0</v>
      </c>
      <c r="V20" s="500">
        <v>0</v>
      </c>
      <c r="W20" s="496">
        <v>0</v>
      </c>
      <c r="X20" s="500">
        <v>0</v>
      </c>
      <c r="Y20" s="500">
        <v>0</v>
      </c>
    </row>
    <row r="21" spans="1:25" x14ac:dyDescent="0.3">
      <c r="A21" s="231" t="s">
        <v>34</v>
      </c>
      <c r="B21" s="495">
        <v>0</v>
      </c>
      <c r="C21" s="496">
        <v>0</v>
      </c>
      <c r="D21" s="496">
        <v>0</v>
      </c>
      <c r="E21" s="496">
        <v>0</v>
      </c>
      <c r="F21" s="496">
        <v>0</v>
      </c>
      <c r="G21" s="496">
        <v>0</v>
      </c>
      <c r="H21" s="496">
        <v>0</v>
      </c>
      <c r="I21" s="496">
        <v>0</v>
      </c>
      <c r="J21" s="497">
        <v>0</v>
      </c>
      <c r="K21" s="499">
        <v>0</v>
      </c>
      <c r="L21" s="499">
        <v>0</v>
      </c>
      <c r="M21" s="499">
        <v>0</v>
      </c>
      <c r="N21" s="500">
        <v>0</v>
      </c>
      <c r="O21" s="499">
        <v>0</v>
      </c>
      <c r="P21" s="500">
        <v>0</v>
      </c>
      <c r="Q21" s="500">
        <v>0</v>
      </c>
      <c r="R21" s="497">
        <v>0</v>
      </c>
      <c r="S21" s="499">
        <v>0</v>
      </c>
      <c r="T21" s="496">
        <v>0</v>
      </c>
      <c r="U21" s="499">
        <v>0</v>
      </c>
      <c r="V21" s="500">
        <v>0</v>
      </c>
      <c r="W21" s="496">
        <v>0</v>
      </c>
      <c r="X21" s="500">
        <v>0</v>
      </c>
      <c r="Y21" s="500">
        <v>0</v>
      </c>
    </row>
    <row r="22" spans="1:25" x14ac:dyDescent="0.3">
      <c r="A22" s="231" t="s">
        <v>35</v>
      </c>
      <c r="B22" s="495">
        <v>0</v>
      </c>
      <c r="C22" s="496">
        <v>0</v>
      </c>
      <c r="D22" s="496">
        <v>0</v>
      </c>
      <c r="E22" s="496">
        <v>0</v>
      </c>
      <c r="F22" s="496">
        <v>0</v>
      </c>
      <c r="G22" s="496">
        <v>0</v>
      </c>
      <c r="H22" s="496">
        <v>0</v>
      </c>
      <c r="I22" s="496">
        <v>0</v>
      </c>
      <c r="J22" s="497">
        <v>0</v>
      </c>
      <c r="K22" s="499">
        <v>0</v>
      </c>
      <c r="L22" s="499">
        <v>0</v>
      </c>
      <c r="M22" s="499">
        <v>0</v>
      </c>
      <c r="N22" s="500">
        <v>0</v>
      </c>
      <c r="O22" s="499">
        <v>0</v>
      </c>
      <c r="P22" s="500">
        <v>0</v>
      </c>
      <c r="Q22" s="500">
        <v>0</v>
      </c>
      <c r="R22" s="497">
        <v>0</v>
      </c>
      <c r="S22" s="499">
        <v>0</v>
      </c>
      <c r="T22" s="496">
        <v>0</v>
      </c>
      <c r="U22" s="499">
        <v>0</v>
      </c>
      <c r="V22" s="500">
        <v>0</v>
      </c>
      <c r="W22" s="496">
        <v>0</v>
      </c>
      <c r="X22" s="500">
        <v>0</v>
      </c>
      <c r="Y22" s="500">
        <v>0</v>
      </c>
    </row>
    <row r="23" spans="1:25" x14ac:dyDescent="0.3">
      <c r="A23" s="231" t="s">
        <v>36</v>
      </c>
      <c r="B23" s="495">
        <v>0</v>
      </c>
      <c r="C23" s="496">
        <v>0</v>
      </c>
      <c r="D23" s="496">
        <v>0</v>
      </c>
      <c r="E23" s="496">
        <v>0</v>
      </c>
      <c r="F23" s="496">
        <v>0</v>
      </c>
      <c r="G23" s="496">
        <v>0</v>
      </c>
      <c r="H23" s="496">
        <v>0</v>
      </c>
      <c r="I23" s="496">
        <v>0</v>
      </c>
      <c r="J23" s="497">
        <v>0</v>
      </c>
      <c r="K23" s="499">
        <v>0</v>
      </c>
      <c r="L23" s="499">
        <v>0</v>
      </c>
      <c r="M23" s="499">
        <v>0</v>
      </c>
      <c r="N23" s="500">
        <v>0</v>
      </c>
      <c r="O23" s="499">
        <v>0</v>
      </c>
      <c r="P23" s="500">
        <v>0</v>
      </c>
      <c r="Q23" s="500">
        <v>0</v>
      </c>
      <c r="R23" s="497">
        <v>0</v>
      </c>
      <c r="S23" s="499">
        <v>0</v>
      </c>
      <c r="T23" s="496">
        <v>0</v>
      </c>
      <c r="U23" s="499">
        <v>0</v>
      </c>
      <c r="V23" s="500">
        <v>0</v>
      </c>
      <c r="W23" s="496">
        <v>0</v>
      </c>
      <c r="X23" s="500">
        <v>0</v>
      </c>
      <c r="Y23" s="500">
        <v>0</v>
      </c>
    </row>
    <row r="24" spans="1:25" x14ac:dyDescent="0.3">
      <c r="A24" s="231" t="s">
        <v>37</v>
      </c>
      <c r="B24" s="495">
        <v>1</v>
      </c>
      <c r="C24" s="496">
        <v>9</v>
      </c>
      <c r="D24" s="496">
        <v>7</v>
      </c>
      <c r="E24" s="496">
        <v>1</v>
      </c>
      <c r="F24" s="496">
        <v>6</v>
      </c>
      <c r="G24" s="496">
        <v>8</v>
      </c>
      <c r="H24" s="496">
        <v>1</v>
      </c>
      <c r="I24" s="496">
        <v>7</v>
      </c>
      <c r="J24" s="497">
        <v>0</v>
      </c>
      <c r="K24" s="499">
        <v>0</v>
      </c>
      <c r="L24" s="499">
        <v>0</v>
      </c>
      <c r="M24" s="499">
        <v>0</v>
      </c>
      <c r="N24" s="500">
        <v>0</v>
      </c>
      <c r="O24" s="499">
        <v>0</v>
      </c>
      <c r="P24" s="500">
        <v>0</v>
      </c>
      <c r="Q24" s="500">
        <v>0</v>
      </c>
      <c r="R24" s="497">
        <v>1</v>
      </c>
      <c r="S24" s="499">
        <v>9</v>
      </c>
      <c r="T24" s="496">
        <v>7</v>
      </c>
      <c r="U24" s="499">
        <v>1</v>
      </c>
      <c r="V24" s="500">
        <v>6</v>
      </c>
      <c r="W24" s="496">
        <v>8</v>
      </c>
      <c r="X24" s="500">
        <v>1</v>
      </c>
      <c r="Y24" s="500">
        <v>7</v>
      </c>
    </row>
    <row r="25" spans="1:25" x14ac:dyDescent="0.3">
      <c r="A25" s="231" t="s">
        <v>38</v>
      </c>
      <c r="B25" s="495">
        <v>8</v>
      </c>
      <c r="C25" s="496">
        <v>72</v>
      </c>
      <c r="D25" s="496">
        <v>57</v>
      </c>
      <c r="E25" s="496">
        <v>17</v>
      </c>
      <c r="F25" s="496">
        <v>40</v>
      </c>
      <c r="G25" s="496">
        <v>34</v>
      </c>
      <c r="H25" s="496">
        <v>3</v>
      </c>
      <c r="I25" s="496">
        <v>31</v>
      </c>
      <c r="J25" s="497">
        <v>0</v>
      </c>
      <c r="K25" s="499">
        <v>0</v>
      </c>
      <c r="L25" s="499">
        <v>0</v>
      </c>
      <c r="M25" s="499">
        <v>0</v>
      </c>
      <c r="N25" s="500">
        <v>0</v>
      </c>
      <c r="O25" s="499">
        <v>0</v>
      </c>
      <c r="P25" s="500">
        <v>0</v>
      </c>
      <c r="Q25" s="500">
        <v>0</v>
      </c>
      <c r="R25" s="497">
        <v>8</v>
      </c>
      <c r="S25" s="500">
        <v>72</v>
      </c>
      <c r="T25" s="496">
        <v>57</v>
      </c>
      <c r="U25" s="500">
        <v>17</v>
      </c>
      <c r="V25" s="500">
        <v>40</v>
      </c>
      <c r="W25" s="496">
        <v>34</v>
      </c>
      <c r="X25" s="500">
        <v>3</v>
      </c>
      <c r="Y25" s="500">
        <v>31</v>
      </c>
    </row>
    <row r="26" spans="1:25" x14ac:dyDescent="0.3">
      <c r="A26" s="231" t="s">
        <v>39</v>
      </c>
      <c r="B26" s="495">
        <v>2</v>
      </c>
      <c r="C26" s="496">
        <v>50</v>
      </c>
      <c r="D26" s="496">
        <v>44</v>
      </c>
      <c r="E26" s="496">
        <v>7</v>
      </c>
      <c r="F26" s="496">
        <v>37</v>
      </c>
      <c r="G26" s="496">
        <v>27</v>
      </c>
      <c r="H26" s="496">
        <v>5</v>
      </c>
      <c r="I26" s="496">
        <v>22</v>
      </c>
      <c r="J26" s="497">
        <v>1</v>
      </c>
      <c r="K26" s="499">
        <v>41</v>
      </c>
      <c r="L26" s="499">
        <v>35</v>
      </c>
      <c r="M26" s="499">
        <v>6</v>
      </c>
      <c r="N26" s="500">
        <v>29</v>
      </c>
      <c r="O26" s="499">
        <v>19</v>
      </c>
      <c r="P26" s="500">
        <v>4</v>
      </c>
      <c r="Q26" s="500">
        <v>15</v>
      </c>
      <c r="R26" s="497">
        <v>1</v>
      </c>
      <c r="S26" s="499">
        <v>9</v>
      </c>
      <c r="T26" s="496">
        <v>9</v>
      </c>
      <c r="U26" s="499">
        <v>1</v>
      </c>
      <c r="V26" s="500">
        <v>8</v>
      </c>
      <c r="W26" s="496">
        <v>8</v>
      </c>
      <c r="X26" s="500">
        <v>1</v>
      </c>
      <c r="Y26" s="500">
        <v>7</v>
      </c>
    </row>
    <row r="27" spans="1:25" x14ac:dyDescent="0.3">
      <c r="A27" s="231" t="s">
        <v>40</v>
      </c>
      <c r="B27" s="495">
        <v>1</v>
      </c>
      <c r="C27" s="496">
        <v>9</v>
      </c>
      <c r="D27" s="496">
        <v>9</v>
      </c>
      <c r="E27" s="496">
        <v>3</v>
      </c>
      <c r="F27" s="496">
        <v>6</v>
      </c>
      <c r="G27" s="496">
        <v>7</v>
      </c>
      <c r="H27" s="496">
        <v>0</v>
      </c>
      <c r="I27" s="496">
        <v>7</v>
      </c>
      <c r="J27" s="497">
        <v>0</v>
      </c>
      <c r="K27" s="499">
        <v>0</v>
      </c>
      <c r="L27" s="499">
        <v>0</v>
      </c>
      <c r="M27" s="499">
        <v>0</v>
      </c>
      <c r="N27" s="500">
        <v>0</v>
      </c>
      <c r="O27" s="499">
        <v>0</v>
      </c>
      <c r="P27" s="500">
        <v>0</v>
      </c>
      <c r="Q27" s="500">
        <v>0</v>
      </c>
      <c r="R27" s="497">
        <v>1</v>
      </c>
      <c r="S27" s="499">
        <v>9</v>
      </c>
      <c r="T27" s="496">
        <v>9</v>
      </c>
      <c r="U27" s="499">
        <v>3</v>
      </c>
      <c r="V27" s="500">
        <v>6</v>
      </c>
      <c r="W27" s="496">
        <v>7</v>
      </c>
      <c r="X27" s="500">
        <v>0</v>
      </c>
      <c r="Y27" s="500">
        <v>7</v>
      </c>
    </row>
    <row r="28" spans="1:25" x14ac:dyDescent="0.3">
      <c r="A28" s="231" t="s">
        <v>41</v>
      </c>
      <c r="B28" s="495">
        <v>5</v>
      </c>
      <c r="C28" s="496">
        <v>40</v>
      </c>
      <c r="D28" s="496">
        <v>43</v>
      </c>
      <c r="E28" s="496">
        <v>12</v>
      </c>
      <c r="F28" s="496">
        <v>31</v>
      </c>
      <c r="G28" s="496">
        <v>33</v>
      </c>
      <c r="H28" s="496">
        <v>2</v>
      </c>
      <c r="I28" s="496">
        <v>31</v>
      </c>
      <c r="J28" s="497">
        <v>0</v>
      </c>
      <c r="K28" s="499">
        <v>0</v>
      </c>
      <c r="L28" s="499">
        <v>0</v>
      </c>
      <c r="M28" s="499">
        <v>0</v>
      </c>
      <c r="N28" s="500">
        <v>0</v>
      </c>
      <c r="O28" s="499">
        <v>0</v>
      </c>
      <c r="P28" s="500">
        <v>0</v>
      </c>
      <c r="Q28" s="500">
        <v>0</v>
      </c>
      <c r="R28" s="497">
        <v>5</v>
      </c>
      <c r="S28" s="499">
        <v>40</v>
      </c>
      <c r="T28" s="496">
        <v>43</v>
      </c>
      <c r="U28" s="499">
        <v>12</v>
      </c>
      <c r="V28" s="499">
        <v>31</v>
      </c>
      <c r="W28" s="496">
        <v>33</v>
      </c>
      <c r="X28" s="499">
        <v>2</v>
      </c>
      <c r="Y28" s="499">
        <v>31</v>
      </c>
    </row>
    <row r="29" spans="1:25" x14ac:dyDescent="0.3">
      <c r="A29" s="231" t="s">
        <v>42</v>
      </c>
      <c r="B29" s="495">
        <v>1</v>
      </c>
      <c r="C29" s="496">
        <v>75</v>
      </c>
      <c r="D29" s="496">
        <v>70</v>
      </c>
      <c r="E29" s="496">
        <v>0</v>
      </c>
      <c r="F29" s="496">
        <v>70</v>
      </c>
      <c r="G29" s="496">
        <v>55</v>
      </c>
      <c r="H29" s="496">
        <v>4</v>
      </c>
      <c r="I29" s="496">
        <v>51</v>
      </c>
      <c r="J29" s="497">
        <v>1</v>
      </c>
      <c r="K29" s="499">
        <v>75</v>
      </c>
      <c r="L29" s="499">
        <v>70</v>
      </c>
      <c r="M29" s="499">
        <v>0</v>
      </c>
      <c r="N29" s="500">
        <v>70</v>
      </c>
      <c r="O29" s="499">
        <v>55</v>
      </c>
      <c r="P29" s="500">
        <v>4</v>
      </c>
      <c r="Q29" s="500">
        <v>51</v>
      </c>
      <c r="R29" s="497">
        <v>0</v>
      </c>
      <c r="S29" s="499">
        <v>0</v>
      </c>
      <c r="T29" s="496">
        <v>0</v>
      </c>
      <c r="U29" s="499">
        <v>0</v>
      </c>
      <c r="V29" s="500">
        <v>0</v>
      </c>
      <c r="W29" s="496">
        <v>0</v>
      </c>
      <c r="X29" s="500">
        <v>0</v>
      </c>
      <c r="Y29" s="500">
        <v>0</v>
      </c>
    </row>
    <row r="30" spans="1:25" x14ac:dyDescent="0.3">
      <c r="A30" s="231" t="s">
        <v>43</v>
      </c>
      <c r="B30" s="501">
        <v>2</v>
      </c>
      <c r="C30" s="502">
        <v>18</v>
      </c>
      <c r="D30" s="502">
        <v>18</v>
      </c>
      <c r="E30" s="502">
        <v>8</v>
      </c>
      <c r="F30" s="502">
        <v>10</v>
      </c>
      <c r="G30" s="502">
        <v>13</v>
      </c>
      <c r="H30" s="502">
        <v>1</v>
      </c>
      <c r="I30" s="502">
        <v>12</v>
      </c>
      <c r="J30" s="497">
        <v>0</v>
      </c>
      <c r="K30" s="497">
        <v>0</v>
      </c>
      <c r="L30" s="497">
        <v>0</v>
      </c>
      <c r="M30" s="497">
        <v>0</v>
      </c>
      <c r="N30" s="497">
        <v>0</v>
      </c>
      <c r="O30" s="497">
        <v>0</v>
      </c>
      <c r="P30" s="497">
        <v>0</v>
      </c>
      <c r="Q30" s="497">
        <v>0</v>
      </c>
      <c r="R30" s="497">
        <v>2</v>
      </c>
      <c r="S30" s="497">
        <v>18</v>
      </c>
      <c r="T30" s="502">
        <v>18</v>
      </c>
      <c r="U30" s="497">
        <v>8</v>
      </c>
      <c r="V30" s="497">
        <v>10</v>
      </c>
      <c r="W30" s="502">
        <v>13</v>
      </c>
      <c r="X30" s="497">
        <v>1</v>
      </c>
      <c r="Y30" s="497">
        <v>12</v>
      </c>
    </row>
    <row r="31" spans="1:25" x14ac:dyDescent="0.3">
      <c r="A31" s="231" t="s">
        <v>44</v>
      </c>
      <c r="B31" s="501">
        <v>4</v>
      </c>
      <c r="C31" s="502">
        <v>410</v>
      </c>
      <c r="D31" s="502">
        <v>345</v>
      </c>
      <c r="E31" s="502">
        <v>70</v>
      </c>
      <c r="F31" s="502">
        <v>275</v>
      </c>
      <c r="G31" s="502">
        <v>190</v>
      </c>
      <c r="H31" s="502">
        <v>7</v>
      </c>
      <c r="I31" s="502">
        <v>183</v>
      </c>
      <c r="J31" s="497">
        <v>2</v>
      </c>
      <c r="K31" s="497">
        <v>392</v>
      </c>
      <c r="L31" s="497">
        <v>330</v>
      </c>
      <c r="M31" s="497">
        <v>68</v>
      </c>
      <c r="N31" s="497">
        <v>262</v>
      </c>
      <c r="O31" s="497">
        <v>176</v>
      </c>
      <c r="P31" s="497">
        <v>6</v>
      </c>
      <c r="Q31" s="497">
        <v>170</v>
      </c>
      <c r="R31" s="497">
        <v>2</v>
      </c>
      <c r="S31" s="497">
        <v>18</v>
      </c>
      <c r="T31" s="502">
        <v>15</v>
      </c>
      <c r="U31" s="497">
        <v>2</v>
      </c>
      <c r="V31" s="497">
        <v>13</v>
      </c>
      <c r="W31" s="502">
        <v>14</v>
      </c>
      <c r="X31" s="497">
        <v>1</v>
      </c>
      <c r="Y31" s="497">
        <v>13</v>
      </c>
    </row>
    <row r="32" spans="1:25" x14ac:dyDescent="0.3">
      <c r="A32" s="231" t="s">
        <v>45</v>
      </c>
      <c r="B32" s="495">
        <v>1</v>
      </c>
      <c r="C32" s="496">
        <v>9</v>
      </c>
      <c r="D32" s="496">
        <v>9</v>
      </c>
      <c r="E32" s="496">
        <v>0</v>
      </c>
      <c r="F32" s="496">
        <v>9</v>
      </c>
      <c r="G32" s="496">
        <v>6</v>
      </c>
      <c r="H32" s="496">
        <v>0</v>
      </c>
      <c r="I32" s="496">
        <v>6</v>
      </c>
      <c r="J32" s="497">
        <v>0</v>
      </c>
      <c r="K32" s="499">
        <v>0</v>
      </c>
      <c r="L32" s="499">
        <v>0</v>
      </c>
      <c r="M32" s="499">
        <v>0</v>
      </c>
      <c r="N32" s="500">
        <v>0</v>
      </c>
      <c r="O32" s="499">
        <v>0</v>
      </c>
      <c r="P32" s="500">
        <v>0</v>
      </c>
      <c r="Q32" s="500">
        <v>0</v>
      </c>
      <c r="R32" s="497">
        <v>1</v>
      </c>
      <c r="S32" s="499">
        <v>9</v>
      </c>
      <c r="T32" s="496">
        <v>9</v>
      </c>
      <c r="U32" s="499">
        <v>0</v>
      </c>
      <c r="V32" s="500">
        <v>9</v>
      </c>
      <c r="W32" s="496">
        <v>6</v>
      </c>
      <c r="X32" s="500">
        <v>0</v>
      </c>
      <c r="Y32" s="500">
        <v>6</v>
      </c>
    </row>
    <row r="33" spans="1:25" x14ac:dyDescent="0.3">
      <c r="A33" s="231" t="s">
        <v>46</v>
      </c>
      <c r="B33" s="495">
        <v>2</v>
      </c>
      <c r="C33" s="496">
        <v>18</v>
      </c>
      <c r="D33" s="496">
        <v>18</v>
      </c>
      <c r="E33" s="496">
        <v>0</v>
      </c>
      <c r="F33" s="496">
        <v>18</v>
      </c>
      <c r="G33" s="496">
        <v>16</v>
      </c>
      <c r="H33" s="496">
        <v>1</v>
      </c>
      <c r="I33" s="496">
        <v>15</v>
      </c>
      <c r="J33" s="497">
        <v>0</v>
      </c>
      <c r="K33" s="499">
        <v>0</v>
      </c>
      <c r="L33" s="499">
        <v>0</v>
      </c>
      <c r="M33" s="499">
        <v>0</v>
      </c>
      <c r="N33" s="500">
        <v>0</v>
      </c>
      <c r="O33" s="499">
        <v>0</v>
      </c>
      <c r="P33" s="500">
        <v>0</v>
      </c>
      <c r="Q33" s="500">
        <v>0</v>
      </c>
      <c r="R33" s="497">
        <v>2</v>
      </c>
      <c r="S33" s="499">
        <v>18</v>
      </c>
      <c r="T33" s="496">
        <v>18</v>
      </c>
      <c r="U33" s="499">
        <v>0</v>
      </c>
      <c r="V33" s="499">
        <v>18</v>
      </c>
      <c r="W33" s="496">
        <v>16</v>
      </c>
      <c r="X33" s="500">
        <v>1</v>
      </c>
      <c r="Y33" s="500">
        <v>15</v>
      </c>
    </row>
    <row r="34" spans="1:25" x14ac:dyDescent="0.3">
      <c r="A34" s="231" t="s">
        <v>47</v>
      </c>
      <c r="B34" s="495">
        <v>7</v>
      </c>
      <c r="C34" s="496">
        <v>190</v>
      </c>
      <c r="D34" s="496">
        <v>160</v>
      </c>
      <c r="E34" s="496">
        <v>24</v>
      </c>
      <c r="F34" s="496">
        <v>136</v>
      </c>
      <c r="G34" s="496">
        <v>130</v>
      </c>
      <c r="H34" s="496">
        <v>9</v>
      </c>
      <c r="I34" s="496">
        <v>121</v>
      </c>
      <c r="J34" s="497">
        <v>4</v>
      </c>
      <c r="K34" s="499">
        <v>163</v>
      </c>
      <c r="L34" s="499">
        <v>134</v>
      </c>
      <c r="M34" s="499">
        <v>19</v>
      </c>
      <c r="N34" s="500">
        <v>115</v>
      </c>
      <c r="O34" s="499">
        <v>108</v>
      </c>
      <c r="P34" s="500">
        <v>7</v>
      </c>
      <c r="Q34" s="500">
        <v>101</v>
      </c>
      <c r="R34" s="497">
        <v>3</v>
      </c>
      <c r="S34" s="499">
        <v>27</v>
      </c>
      <c r="T34" s="496">
        <v>26</v>
      </c>
      <c r="U34" s="500">
        <v>5</v>
      </c>
      <c r="V34" s="500">
        <v>21</v>
      </c>
      <c r="W34" s="496">
        <v>22</v>
      </c>
      <c r="X34" s="500">
        <v>2</v>
      </c>
      <c r="Y34" s="500">
        <v>20</v>
      </c>
    </row>
    <row r="35" spans="1:25" x14ac:dyDescent="0.3">
      <c r="A35" s="231" t="s">
        <v>64</v>
      </c>
      <c r="B35" s="495">
        <v>4</v>
      </c>
      <c r="C35" s="496">
        <v>32</v>
      </c>
      <c r="D35" s="496">
        <v>31</v>
      </c>
      <c r="E35" s="496">
        <v>2</v>
      </c>
      <c r="F35" s="496">
        <v>29</v>
      </c>
      <c r="G35" s="496">
        <v>24</v>
      </c>
      <c r="H35" s="496">
        <v>2</v>
      </c>
      <c r="I35" s="496">
        <v>22</v>
      </c>
      <c r="J35" s="497">
        <v>0</v>
      </c>
      <c r="K35" s="499">
        <v>0</v>
      </c>
      <c r="L35" s="499">
        <v>0</v>
      </c>
      <c r="M35" s="499">
        <v>0</v>
      </c>
      <c r="N35" s="500">
        <v>0</v>
      </c>
      <c r="O35" s="499">
        <v>0</v>
      </c>
      <c r="P35" s="500">
        <v>0</v>
      </c>
      <c r="Q35" s="500">
        <v>0</v>
      </c>
      <c r="R35" s="497">
        <v>4</v>
      </c>
      <c r="S35" s="499">
        <v>32</v>
      </c>
      <c r="T35" s="496">
        <v>31</v>
      </c>
      <c r="U35" s="499">
        <v>2</v>
      </c>
      <c r="V35" s="499">
        <v>29</v>
      </c>
      <c r="W35" s="496">
        <v>24</v>
      </c>
      <c r="X35" s="499">
        <v>2</v>
      </c>
      <c r="Y35" s="499">
        <v>22</v>
      </c>
    </row>
    <row r="36" spans="1:25" x14ac:dyDescent="0.3">
      <c r="A36" s="229" t="s">
        <v>65</v>
      </c>
      <c r="B36" s="503">
        <v>1</v>
      </c>
      <c r="C36" s="504">
        <v>152</v>
      </c>
      <c r="D36" s="504">
        <v>107</v>
      </c>
      <c r="E36" s="504">
        <v>31</v>
      </c>
      <c r="F36" s="504">
        <v>76</v>
      </c>
      <c r="G36" s="504">
        <v>76</v>
      </c>
      <c r="H36" s="504">
        <v>5</v>
      </c>
      <c r="I36" s="504">
        <v>71</v>
      </c>
      <c r="J36" s="505">
        <v>1</v>
      </c>
      <c r="K36" s="506">
        <v>152</v>
      </c>
      <c r="L36" s="507">
        <v>107</v>
      </c>
      <c r="M36" s="506">
        <v>31</v>
      </c>
      <c r="N36" s="506">
        <v>76</v>
      </c>
      <c r="O36" s="507">
        <v>76</v>
      </c>
      <c r="P36" s="507">
        <v>5</v>
      </c>
      <c r="Q36" s="507">
        <v>71</v>
      </c>
      <c r="R36" s="505">
        <v>0</v>
      </c>
      <c r="S36" s="507">
        <v>0</v>
      </c>
      <c r="T36" s="507">
        <v>0</v>
      </c>
      <c r="U36" s="507">
        <v>0</v>
      </c>
      <c r="V36" s="506">
        <v>0</v>
      </c>
      <c r="W36" s="507">
        <v>0</v>
      </c>
      <c r="X36" s="506">
        <v>0</v>
      </c>
      <c r="Y36" s="506">
        <v>0</v>
      </c>
    </row>
    <row r="37" spans="1:25" x14ac:dyDescent="0.3">
      <c r="A37" s="20" t="s">
        <v>407</v>
      </c>
      <c r="B37" s="32"/>
      <c r="C37" s="32"/>
      <c r="D37" s="32"/>
      <c r="E37" s="32"/>
      <c r="F37" s="32"/>
      <c r="G37" s="32"/>
      <c r="H37" s="32"/>
      <c r="I37" s="32"/>
      <c r="J37" s="32" t="s">
        <v>408</v>
      </c>
      <c r="K37" s="32"/>
      <c r="L37" s="32"/>
      <c r="M37" s="32"/>
      <c r="N37" s="32"/>
      <c r="O37" s="32"/>
      <c r="P37" s="32"/>
      <c r="Q37" s="32"/>
      <c r="R37" s="5"/>
      <c r="S37" s="5"/>
      <c r="T37" s="5"/>
      <c r="U37" s="5"/>
      <c r="V37" s="5"/>
      <c r="W37" s="5"/>
      <c r="X37" s="5"/>
      <c r="Y37" s="5"/>
    </row>
  </sheetData>
  <mergeCells count="25">
    <mergeCell ref="A3:A6"/>
    <mergeCell ref="B3:I3"/>
    <mergeCell ref="J3:Q3"/>
    <mergeCell ref="C5:C6"/>
    <mergeCell ref="D5:F5"/>
    <mergeCell ref="H5:H6"/>
    <mergeCell ref="I5:I6"/>
    <mergeCell ref="K5:K6"/>
    <mergeCell ref="Q5:Q6"/>
    <mergeCell ref="R3:Y3"/>
    <mergeCell ref="B4:B6"/>
    <mergeCell ref="C4:F4"/>
    <mergeCell ref="G4:I4"/>
    <mergeCell ref="J4:J6"/>
    <mergeCell ref="K4:N4"/>
    <mergeCell ref="O4:Q4"/>
    <mergeCell ref="L5:N5"/>
    <mergeCell ref="P5:P6"/>
    <mergeCell ref="S5:S6"/>
    <mergeCell ref="T5:V5"/>
    <mergeCell ref="X5:X6"/>
    <mergeCell ref="Y5:Y6"/>
    <mergeCell ref="R4:R6"/>
    <mergeCell ref="S4:V4"/>
    <mergeCell ref="W4:Y4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C1" sqref="C1"/>
    </sheetView>
  </sheetViews>
  <sheetFormatPr defaultRowHeight="16.5" x14ac:dyDescent="0.3"/>
  <cols>
    <col min="1" max="25" width="10.625" customWidth="1"/>
  </cols>
  <sheetData>
    <row r="1" spans="1:25" x14ac:dyDescent="0.3">
      <c r="B1" s="80"/>
      <c r="C1" s="80" t="s">
        <v>421</v>
      </c>
      <c r="D1" s="80"/>
      <c r="E1" s="80"/>
      <c r="F1" s="80"/>
      <c r="G1" s="5"/>
      <c r="H1" s="20" t="s">
        <v>0</v>
      </c>
      <c r="I1" s="32"/>
      <c r="J1" s="32"/>
      <c r="K1" s="32"/>
      <c r="L1" s="32"/>
      <c r="M1" s="32"/>
      <c r="N1" s="32"/>
      <c r="O1" s="32"/>
      <c r="P1" s="32"/>
      <c r="Q1" s="32"/>
      <c r="R1" s="5"/>
      <c r="S1" s="5"/>
      <c r="T1" s="5"/>
      <c r="U1" s="5"/>
      <c r="V1" s="5"/>
      <c r="W1" s="5"/>
      <c r="X1" s="5"/>
      <c r="Y1" s="5"/>
    </row>
    <row r="2" spans="1:25" x14ac:dyDescent="0.3">
      <c r="A2" s="20" t="s">
        <v>311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"/>
      <c r="S2" s="5"/>
      <c r="T2" s="5"/>
      <c r="U2" s="5"/>
      <c r="V2" s="5"/>
      <c r="W2" s="5"/>
      <c r="X2" s="5"/>
      <c r="Y2" s="5"/>
    </row>
    <row r="3" spans="1:25" ht="24" customHeight="1" x14ac:dyDescent="0.3">
      <c r="A3" s="877" t="s">
        <v>2</v>
      </c>
      <c r="B3" s="966" t="s">
        <v>297</v>
      </c>
      <c r="C3" s="966"/>
      <c r="D3" s="966"/>
      <c r="E3" s="966"/>
      <c r="F3" s="967" t="s">
        <v>422</v>
      </c>
      <c r="G3" s="1020"/>
      <c r="H3" s="1020"/>
      <c r="I3" s="1020"/>
      <c r="J3" s="967" t="s">
        <v>423</v>
      </c>
      <c r="K3" s="1020"/>
      <c r="L3" s="1020"/>
      <c r="M3" s="969"/>
      <c r="N3" s="967" t="s">
        <v>424</v>
      </c>
      <c r="O3" s="1020"/>
      <c r="P3" s="1020"/>
      <c r="Q3" s="1020"/>
      <c r="R3" s="967" t="s">
        <v>425</v>
      </c>
      <c r="S3" s="1020"/>
      <c r="T3" s="1020"/>
      <c r="U3" s="1020"/>
      <c r="V3" s="967" t="s">
        <v>426</v>
      </c>
      <c r="W3" s="1020"/>
      <c r="X3" s="1020"/>
      <c r="Y3" s="1020"/>
    </row>
    <row r="4" spans="1:25" ht="24" customHeight="1" x14ac:dyDescent="0.3">
      <c r="A4" s="878"/>
      <c r="B4" s="966" t="s">
        <v>405</v>
      </c>
      <c r="C4" s="966" t="s">
        <v>427</v>
      </c>
      <c r="D4" s="966"/>
      <c r="E4" s="995" t="s">
        <v>428</v>
      </c>
      <c r="F4" s="910" t="s">
        <v>405</v>
      </c>
      <c r="G4" s="967" t="s">
        <v>427</v>
      </c>
      <c r="H4" s="969"/>
      <c r="I4" s="995" t="s">
        <v>428</v>
      </c>
      <c r="J4" s="910" t="s">
        <v>405</v>
      </c>
      <c r="K4" s="967" t="s">
        <v>427</v>
      </c>
      <c r="L4" s="969"/>
      <c r="M4" s="995" t="s">
        <v>428</v>
      </c>
      <c r="N4" s="910" t="s">
        <v>405</v>
      </c>
      <c r="O4" s="967" t="s">
        <v>427</v>
      </c>
      <c r="P4" s="969"/>
      <c r="Q4" s="1024" t="s">
        <v>428</v>
      </c>
      <c r="R4" s="910" t="s">
        <v>405</v>
      </c>
      <c r="S4" s="967" t="s">
        <v>427</v>
      </c>
      <c r="T4" s="969"/>
      <c r="U4" s="1024" t="s">
        <v>428</v>
      </c>
      <c r="V4" s="910" t="s">
        <v>405</v>
      </c>
      <c r="W4" s="967" t="s">
        <v>427</v>
      </c>
      <c r="X4" s="969"/>
      <c r="Y4" s="1024" t="s">
        <v>428</v>
      </c>
    </row>
    <row r="5" spans="1:25" ht="24" customHeight="1" x14ac:dyDescent="0.3">
      <c r="A5" s="879"/>
      <c r="B5" s="966"/>
      <c r="C5" s="556" t="s">
        <v>429</v>
      </c>
      <c r="D5" s="556" t="s">
        <v>430</v>
      </c>
      <c r="E5" s="966"/>
      <c r="F5" s="1022"/>
      <c r="G5" s="556" t="s">
        <v>429</v>
      </c>
      <c r="H5" s="556" t="s">
        <v>430</v>
      </c>
      <c r="I5" s="966"/>
      <c r="J5" s="1022"/>
      <c r="K5" s="556" t="s">
        <v>431</v>
      </c>
      <c r="L5" s="556" t="s">
        <v>430</v>
      </c>
      <c r="M5" s="966"/>
      <c r="N5" s="1022"/>
      <c r="O5" s="556" t="s">
        <v>431</v>
      </c>
      <c r="P5" s="556" t="s">
        <v>430</v>
      </c>
      <c r="Q5" s="967"/>
      <c r="R5" s="1022"/>
      <c r="S5" s="556" t="s">
        <v>431</v>
      </c>
      <c r="T5" s="556" t="s">
        <v>430</v>
      </c>
      <c r="U5" s="967"/>
      <c r="V5" s="1022"/>
      <c r="W5" s="556" t="s">
        <v>431</v>
      </c>
      <c r="X5" s="556" t="s">
        <v>430</v>
      </c>
      <c r="Y5" s="967"/>
    </row>
    <row r="6" spans="1:25" ht="24" customHeight="1" x14ac:dyDescent="0.3">
      <c r="A6" s="14" t="s">
        <v>21</v>
      </c>
      <c r="B6" s="531">
        <v>22</v>
      </c>
      <c r="C6" s="532">
        <v>75</v>
      </c>
      <c r="D6" s="532">
        <v>747</v>
      </c>
      <c r="E6" s="532">
        <v>248</v>
      </c>
      <c r="F6" s="532">
        <v>8</v>
      </c>
      <c r="G6" s="533">
        <v>0</v>
      </c>
      <c r="H6" s="532">
        <v>136</v>
      </c>
      <c r="I6" s="532">
        <v>150</v>
      </c>
      <c r="J6" s="532">
        <v>5</v>
      </c>
      <c r="K6" s="532">
        <v>71</v>
      </c>
      <c r="L6" s="532">
        <v>42</v>
      </c>
      <c r="M6" s="532">
        <v>21</v>
      </c>
      <c r="N6" s="533">
        <v>1</v>
      </c>
      <c r="O6" s="533">
        <v>4</v>
      </c>
      <c r="P6" s="533">
        <v>0</v>
      </c>
      <c r="Q6" s="533">
        <v>3</v>
      </c>
      <c r="R6" s="532">
        <v>3</v>
      </c>
      <c r="S6" s="533">
        <v>0</v>
      </c>
      <c r="T6" s="532">
        <v>14</v>
      </c>
      <c r="U6" s="532">
        <v>57</v>
      </c>
      <c r="V6" s="532">
        <v>5</v>
      </c>
      <c r="W6" s="533">
        <v>0</v>
      </c>
      <c r="X6" s="532">
        <v>555</v>
      </c>
      <c r="Y6" s="534">
        <v>17</v>
      </c>
    </row>
    <row r="7" spans="1:25" ht="24" customHeight="1" x14ac:dyDescent="0.3">
      <c r="A7" s="14" t="s">
        <v>22</v>
      </c>
      <c r="B7" s="535">
        <v>18</v>
      </c>
      <c r="C7" s="536">
        <v>78</v>
      </c>
      <c r="D7" s="536">
        <v>378</v>
      </c>
      <c r="E7" s="536">
        <v>175</v>
      </c>
      <c r="F7" s="536">
        <v>8</v>
      </c>
      <c r="G7" s="537">
        <v>0</v>
      </c>
      <c r="H7" s="536">
        <v>192</v>
      </c>
      <c r="I7" s="536">
        <v>87</v>
      </c>
      <c r="J7" s="536">
        <v>5</v>
      </c>
      <c r="K7" s="536">
        <v>74</v>
      </c>
      <c r="L7" s="536">
        <v>45</v>
      </c>
      <c r="M7" s="536">
        <v>18</v>
      </c>
      <c r="N7" s="537">
        <v>1</v>
      </c>
      <c r="O7" s="537">
        <v>4</v>
      </c>
      <c r="P7" s="537">
        <v>4</v>
      </c>
      <c r="Q7" s="537">
        <v>3</v>
      </c>
      <c r="R7" s="536">
        <v>3</v>
      </c>
      <c r="S7" s="537">
        <v>0</v>
      </c>
      <c r="T7" s="536">
        <v>27</v>
      </c>
      <c r="U7" s="536">
        <v>64</v>
      </c>
      <c r="V7" s="536">
        <v>1</v>
      </c>
      <c r="W7" s="537">
        <v>0</v>
      </c>
      <c r="X7" s="536">
        <v>110</v>
      </c>
      <c r="Y7" s="538">
        <v>3</v>
      </c>
    </row>
    <row r="8" spans="1:25" ht="24" customHeight="1" x14ac:dyDescent="0.3">
      <c r="A8" s="14" t="s">
        <v>23</v>
      </c>
      <c r="B8" s="539">
        <v>20</v>
      </c>
      <c r="C8" s="540">
        <v>105</v>
      </c>
      <c r="D8" s="540">
        <v>933</v>
      </c>
      <c r="E8" s="540">
        <v>241</v>
      </c>
      <c r="F8" s="540">
        <v>7</v>
      </c>
      <c r="G8" s="540">
        <v>0</v>
      </c>
      <c r="H8" s="540">
        <v>123</v>
      </c>
      <c r="I8" s="540">
        <v>145</v>
      </c>
      <c r="J8" s="540">
        <v>5</v>
      </c>
      <c r="K8" s="540">
        <v>105</v>
      </c>
      <c r="L8" s="540">
        <v>53</v>
      </c>
      <c r="M8" s="540">
        <v>28</v>
      </c>
      <c r="N8" s="540">
        <v>0</v>
      </c>
      <c r="O8" s="540">
        <v>0</v>
      </c>
      <c r="P8" s="540">
        <v>0</v>
      </c>
      <c r="Q8" s="540">
        <v>0</v>
      </c>
      <c r="R8" s="540">
        <v>2</v>
      </c>
      <c r="S8" s="540">
        <v>0</v>
      </c>
      <c r="T8" s="540">
        <v>6</v>
      </c>
      <c r="U8" s="540">
        <v>50</v>
      </c>
      <c r="V8" s="540">
        <v>6</v>
      </c>
      <c r="W8" s="540">
        <v>0</v>
      </c>
      <c r="X8" s="540">
        <v>751</v>
      </c>
      <c r="Y8" s="541">
        <v>18</v>
      </c>
    </row>
    <row r="9" spans="1:25" ht="24" customHeight="1" x14ac:dyDescent="0.3">
      <c r="A9" s="14" t="s">
        <v>24</v>
      </c>
      <c r="B9" s="542">
        <v>21</v>
      </c>
      <c r="C9" s="543">
        <v>79</v>
      </c>
      <c r="D9" s="543">
        <v>917</v>
      </c>
      <c r="E9" s="543">
        <v>123</v>
      </c>
      <c r="F9" s="544">
        <v>8</v>
      </c>
      <c r="G9" s="544">
        <v>0</v>
      </c>
      <c r="H9" s="545">
        <v>89</v>
      </c>
      <c r="I9" s="545">
        <v>81</v>
      </c>
      <c r="J9" s="546">
        <v>5</v>
      </c>
      <c r="K9" s="546">
        <v>79</v>
      </c>
      <c r="L9" s="546">
        <v>55</v>
      </c>
      <c r="M9" s="546">
        <v>22</v>
      </c>
      <c r="N9" s="546">
        <v>0</v>
      </c>
      <c r="O9" s="546">
        <v>0</v>
      </c>
      <c r="P9" s="546">
        <v>0</v>
      </c>
      <c r="Q9" s="543">
        <v>0</v>
      </c>
      <c r="R9" s="543">
        <v>2</v>
      </c>
      <c r="S9" s="543">
        <v>0</v>
      </c>
      <c r="T9" s="543">
        <v>1</v>
      </c>
      <c r="U9" s="543">
        <v>2</v>
      </c>
      <c r="V9" s="543">
        <v>6</v>
      </c>
      <c r="W9" s="543">
        <v>0</v>
      </c>
      <c r="X9" s="543">
        <v>772</v>
      </c>
      <c r="Y9" s="547">
        <v>18</v>
      </c>
    </row>
    <row r="10" spans="1:25" ht="24" customHeight="1" x14ac:dyDescent="0.3">
      <c r="A10" s="14" t="s">
        <v>25</v>
      </c>
      <c r="B10" s="548">
        <v>23</v>
      </c>
      <c r="C10" s="549">
        <v>159</v>
      </c>
      <c r="D10" s="549">
        <v>1109</v>
      </c>
      <c r="E10" s="549">
        <v>158</v>
      </c>
      <c r="F10" s="523">
        <v>8</v>
      </c>
      <c r="G10" s="523">
        <v>0</v>
      </c>
      <c r="H10" s="524">
        <v>181</v>
      </c>
      <c r="I10" s="524">
        <v>103</v>
      </c>
      <c r="J10" s="550">
        <v>7</v>
      </c>
      <c r="K10" s="550">
        <v>159</v>
      </c>
      <c r="L10" s="550">
        <v>126</v>
      </c>
      <c r="M10" s="550">
        <v>37</v>
      </c>
      <c r="N10" s="550">
        <v>0</v>
      </c>
      <c r="O10" s="550">
        <v>0</v>
      </c>
      <c r="P10" s="550">
        <v>0</v>
      </c>
      <c r="Q10" s="549">
        <v>0</v>
      </c>
      <c r="R10" s="549">
        <v>2</v>
      </c>
      <c r="S10" s="549">
        <v>0</v>
      </c>
      <c r="T10" s="549">
        <v>1</v>
      </c>
      <c r="U10" s="549">
        <v>0</v>
      </c>
      <c r="V10" s="549">
        <v>6</v>
      </c>
      <c r="W10" s="549">
        <v>0</v>
      </c>
      <c r="X10" s="549">
        <v>801</v>
      </c>
      <c r="Y10" s="551">
        <v>18</v>
      </c>
    </row>
    <row r="11" spans="1:25" ht="24" customHeight="1" x14ac:dyDescent="0.3">
      <c r="A11" s="389" t="s">
        <v>26</v>
      </c>
      <c r="B11" s="391">
        <f>SUM(B13:B35)</f>
        <v>19</v>
      </c>
      <c r="C11" s="390">
        <f t="shared" ref="C11:Y11" si="0">SUM(C13:C35)</f>
        <v>85</v>
      </c>
      <c r="D11" s="390">
        <f t="shared" si="0"/>
        <v>932</v>
      </c>
      <c r="E11" s="390">
        <f t="shared" si="0"/>
        <v>149</v>
      </c>
      <c r="F11" s="390">
        <f t="shared" si="0"/>
        <v>8</v>
      </c>
      <c r="G11" s="390">
        <f t="shared" si="0"/>
        <v>0</v>
      </c>
      <c r="H11" s="390">
        <f t="shared" si="0"/>
        <v>123</v>
      </c>
      <c r="I11" s="390">
        <f t="shared" si="0"/>
        <v>110</v>
      </c>
      <c r="J11" s="390">
        <f t="shared" si="0"/>
        <v>5</v>
      </c>
      <c r="K11" s="390">
        <f t="shared" si="0"/>
        <v>85</v>
      </c>
      <c r="L11" s="390">
        <f t="shared" si="0"/>
        <v>47</v>
      </c>
      <c r="M11" s="390">
        <f t="shared" si="0"/>
        <v>21</v>
      </c>
      <c r="N11" s="390">
        <f t="shared" si="0"/>
        <v>0</v>
      </c>
      <c r="O11" s="390">
        <f t="shared" si="0"/>
        <v>0</v>
      </c>
      <c r="P11" s="390">
        <f t="shared" si="0"/>
        <v>0</v>
      </c>
      <c r="Q11" s="390">
        <f t="shared" si="0"/>
        <v>0</v>
      </c>
      <c r="R11" s="390">
        <f t="shared" si="0"/>
        <v>0</v>
      </c>
      <c r="S11" s="390">
        <f t="shared" si="0"/>
        <v>0</v>
      </c>
      <c r="T11" s="390">
        <f t="shared" si="0"/>
        <v>0</v>
      </c>
      <c r="U11" s="390">
        <f t="shared" si="0"/>
        <v>0</v>
      </c>
      <c r="V11" s="390">
        <f t="shared" si="0"/>
        <v>6</v>
      </c>
      <c r="W11" s="390">
        <f t="shared" si="0"/>
        <v>0</v>
      </c>
      <c r="X11" s="390">
        <f t="shared" si="0"/>
        <v>762</v>
      </c>
      <c r="Y11" s="390">
        <f t="shared" si="0"/>
        <v>18</v>
      </c>
    </row>
    <row r="12" spans="1:25" x14ac:dyDescent="0.3">
      <c r="A12" s="388"/>
      <c r="B12" s="13">
        <f>SUM(B13:B35)</f>
        <v>19</v>
      </c>
      <c r="C12" s="13">
        <f t="shared" ref="C12:Y12" si="1">SUM(C13:C35)</f>
        <v>85</v>
      </c>
      <c r="D12" s="13">
        <f t="shared" si="1"/>
        <v>932</v>
      </c>
      <c r="E12" s="13">
        <f t="shared" si="1"/>
        <v>149</v>
      </c>
      <c r="F12" s="13">
        <f t="shared" si="1"/>
        <v>8</v>
      </c>
      <c r="G12" s="13">
        <f t="shared" si="1"/>
        <v>0</v>
      </c>
      <c r="H12" s="13">
        <f t="shared" si="1"/>
        <v>123</v>
      </c>
      <c r="I12" s="13">
        <f t="shared" si="1"/>
        <v>110</v>
      </c>
      <c r="J12" s="13">
        <f t="shared" si="1"/>
        <v>5</v>
      </c>
      <c r="K12" s="13">
        <f t="shared" si="1"/>
        <v>85</v>
      </c>
      <c r="L12" s="13">
        <f t="shared" si="1"/>
        <v>47</v>
      </c>
      <c r="M12" s="13">
        <f t="shared" si="1"/>
        <v>21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  <c r="U12" s="13">
        <f t="shared" si="1"/>
        <v>0</v>
      </c>
      <c r="V12" s="13">
        <f t="shared" si="1"/>
        <v>6</v>
      </c>
      <c r="W12" s="13">
        <f t="shared" si="1"/>
        <v>0</v>
      </c>
      <c r="X12" s="13">
        <f t="shared" si="1"/>
        <v>762</v>
      </c>
      <c r="Y12" s="13">
        <f t="shared" si="1"/>
        <v>18</v>
      </c>
    </row>
    <row r="13" spans="1:25" x14ac:dyDescent="0.3">
      <c r="A13" s="14" t="s">
        <v>27</v>
      </c>
      <c r="B13" s="528">
        <v>0</v>
      </c>
      <c r="C13" s="529">
        <v>0</v>
      </c>
      <c r="D13" s="529">
        <v>0</v>
      </c>
      <c r="E13" s="529">
        <v>0</v>
      </c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30"/>
      <c r="Y13" s="530"/>
    </row>
    <row r="14" spans="1:25" x14ac:dyDescent="0.3">
      <c r="A14" s="14" t="s">
        <v>28</v>
      </c>
      <c r="B14" s="386">
        <v>4</v>
      </c>
      <c r="C14" s="346">
        <v>20</v>
      </c>
      <c r="D14" s="346">
        <v>160</v>
      </c>
      <c r="E14" s="346">
        <v>35</v>
      </c>
      <c r="F14" s="346">
        <v>2</v>
      </c>
      <c r="G14" s="346"/>
      <c r="H14" s="346">
        <v>31</v>
      </c>
      <c r="I14" s="346">
        <v>27</v>
      </c>
      <c r="J14" s="346">
        <v>1</v>
      </c>
      <c r="K14" s="346">
        <v>20</v>
      </c>
      <c r="L14" s="346">
        <v>8</v>
      </c>
      <c r="M14" s="346">
        <v>5</v>
      </c>
      <c r="N14" s="346"/>
      <c r="O14" s="346"/>
      <c r="P14" s="346">
        <v>0</v>
      </c>
      <c r="Q14" s="346">
        <v>0</v>
      </c>
      <c r="R14" s="346">
        <v>0</v>
      </c>
      <c r="S14" s="346"/>
      <c r="T14" s="346">
        <v>0</v>
      </c>
      <c r="U14" s="346">
        <v>0</v>
      </c>
      <c r="V14" s="346">
        <v>1</v>
      </c>
      <c r="W14" s="346"/>
      <c r="X14" s="346">
        <v>121</v>
      </c>
      <c r="Y14" s="346">
        <v>3</v>
      </c>
    </row>
    <row r="15" spans="1:25" x14ac:dyDescent="0.3">
      <c r="A15" s="14" t="s">
        <v>29</v>
      </c>
      <c r="B15" s="386">
        <v>0</v>
      </c>
      <c r="C15" s="346">
        <v>0</v>
      </c>
      <c r="D15" s="346">
        <v>0</v>
      </c>
      <c r="E15" s="346">
        <v>0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</row>
    <row r="16" spans="1:25" x14ac:dyDescent="0.3">
      <c r="A16" s="14" t="s">
        <v>30</v>
      </c>
      <c r="B16" s="386">
        <v>0</v>
      </c>
      <c r="C16" s="346">
        <v>0</v>
      </c>
      <c r="D16" s="346">
        <v>0</v>
      </c>
      <c r="E16" s="346">
        <v>0</v>
      </c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</row>
    <row r="17" spans="1:25" x14ac:dyDescent="0.3">
      <c r="A17" s="14" t="s">
        <v>31</v>
      </c>
      <c r="B17" s="386">
        <v>0</v>
      </c>
      <c r="C17" s="346">
        <v>0</v>
      </c>
      <c r="D17" s="346">
        <v>0</v>
      </c>
      <c r="E17" s="346">
        <v>0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</row>
    <row r="18" spans="1:25" x14ac:dyDescent="0.3">
      <c r="A18" s="14" t="s">
        <v>63</v>
      </c>
      <c r="B18" s="386">
        <v>1</v>
      </c>
      <c r="C18" s="346">
        <v>0</v>
      </c>
      <c r="D18" s="346">
        <v>129</v>
      </c>
      <c r="E18" s="346">
        <v>3</v>
      </c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>
        <v>1</v>
      </c>
      <c r="W18" s="346"/>
      <c r="X18" s="346">
        <v>129</v>
      </c>
      <c r="Y18" s="346">
        <v>3</v>
      </c>
    </row>
    <row r="19" spans="1:25" x14ac:dyDescent="0.3">
      <c r="A19" s="14" t="s">
        <v>33</v>
      </c>
      <c r="B19" s="386">
        <v>0</v>
      </c>
      <c r="C19" s="346">
        <v>0</v>
      </c>
      <c r="D19" s="346"/>
      <c r="E19" s="346">
        <v>0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</row>
    <row r="20" spans="1:25" x14ac:dyDescent="0.3">
      <c r="A20" s="14" t="s">
        <v>34</v>
      </c>
      <c r="B20" s="386">
        <v>0</v>
      </c>
      <c r="C20" s="346">
        <v>0</v>
      </c>
      <c r="D20" s="346">
        <v>0</v>
      </c>
      <c r="E20" s="346">
        <v>0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76"/>
      <c r="Y20" s="376"/>
    </row>
    <row r="21" spans="1:25" x14ac:dyDescent="0.3">
      <c r="A21" s="14" t="s">
        <v>35</v>
      </c>
      <c r="B21" s="386">
        <v>0</v>
      </c>
      <c r="C21" s="346">
        <v>0</v>
      </c>
      <c r="D21" s="346">
        <v>0</v>
      </c>
      <c r="E21" s="346">
        <v>0</v>
      </c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</row>
    <row r="22" spans="1:25" x14ac:dyDescent="0.3">
      <c r="A22" s="14" t="s">
        <v>36</v>
      </c>
      <c r="B22" s="386">
        <v>1</v>
      </c>
      <c r="C22" s="346">
        <v>0</v>
      </c>
      <c r="D22" s="346">
        <v>21</v>
      </c>
      <c r="E22" s="346">
        <v>17</v>
      </c>
      <c r="F22" s="346">
        <v>1</v>
      </c>
      <c r="G22" s="346"/>
      <c r="H22" s="346">
        <v>21</v>
      </c>
      <c r="I22" s="346">
        <v>17</v>
      </c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</row>
    <row r="23" spans="1:25" x14ac:dyDescent="0.3">
      <c r="A23" s="14" t="s">
        <v>37</v>
      </c>
      <c r="B23" s="386">
        <v>0</v>
      </c>
      <c r="C23" s="346">
        <v>0</v>
      </c>
      <c r="D23" s="346">
        <v>0</v>
      </c>
      <c r="E23" s="346">
        <v>0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</row>
    <row r="24" spans="1:25" x14ac:dyDescent="0.3">
      <c r="A24" s="14" t="s">
        <v>38</v>
      </c>
      <c r="B24" s="386">
        <v>0</v>
      </c>
      <c r="C24" s="346">
        <v>0</v>
      </c>
      <c r="D24" s="346">
        <v>0</v>
      </c>
      <c r="E24" s="346">
        <v>0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</row>
    <row r="25" spans="1:25" x14ac:dyDescent="0.3">
      <c r="A25" s="14" t="s">
        <v>39</v>
      </c>
      <c r="B25" s="386">
        <v>0</v>
      </c>
      <c r="C25" s="346">
        <v>0</v>
      </c>
      <c r="D25" s="346">
        <v>0</v>
      </c>
      <c r="E25" s="346">
        <v>0</v>
      </c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</row>
    <row r="26" spans="1:25" x14ac:dyDescent="0.3">
      <c r="A26" s="14" t="s">
        <v>40</v>
      </c>
      <c r="B26" s="386">
        <v>0</v>
      </c>
      <c r="C26" s="346">
        <v>0</v>
      </c>
      <c r="D26" s="346">
        <v>0</v>
      </c>
      <c r="E26" s="346">
        <v>0</v>
      </c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</row>
    <row r="27" spans="1:25" x14ac:dyDescent="0.3">
      <c r="A27" s="14" t="s">
        <v>41</v>
      </c>
      <c r="B27" s="386">
        <v>0</v>
      </c>
      <c r="C27" s="346">
        <v>0</v>
      </c>
      <c r="D27" s="346">
        <v>0</v>
      </c>
      <c r="E27" s="346">
        <v>0</v>
      </c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</row>
    <row r="28" spans="1:25" x14ac:dyDescent="0.3">
      <c r="A28" s="14" t="s">
        <v>42</v>
      </c>
      <c r="B28" s="38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76"/>
      <c r="W28" s="376"/>
      <c r="X28" s="376"/>
      <c r="Y28" s="376"/>
    </row>
    <row r="29" spans="1:25" x14ac:dyDescent="0.3">
      <c r="A29" s="14" t="s">
        <v>43</v>
      </c>
      <c r="B29" s="386">
        <v>3</v>
      </c>
      <c r="C29" s="346">
        <v>24</v>
      </c>
      <c r="D29" s="346">
        <v>170</v>
      </c>
      <c r="E29" s="346">
        <v>25</v>
      </c>
      <c r="F29" s="346">
        <v>1</v>
      </c>
      <c r="G29" s="346"/>
      <c r="H29" s="346">
        <v>18</v>
      </c>
      <c r="I29" s="346">
        <v>17</v>
      </c>
      <c r="J29" s="346">
        <v>1</v>
      </c>
      <c r="K29" s="346">
        <v>24</v>
      </c>
      <c r="L29" s="346">
        <v>19</v>
      </c>
      <c r="M29" s="346">
        <v>5</v>
      </c>
      <c r="N29" s="346"/>
      <c r="O29" s="346"/>
      <c r="P29" s="346"/>
      <c r="Q29" s="346"/>
      <c r="R29" s="346"/>
      <c r="S29" s="346"/>
      <c r="T29" s="346"/>
      <c r="U29" s="346"/>
      <c r="V29" s="376">
        <v>1</v>
      </c>
      <c r="W29" s="376"/>
      <c r="X29" s="376">
        <v>133</v>
      </c>
      <c r="Y29" s="376">
        <v>3</v>
      </c>
    </row>
    <row r="30" spans="1:25" x14ac:dyDescent="0.3">
      <c r="A30" s="14" t="s">
        <v>44</v>
      </c>
      <c r="B30" s="386">
        <v>0</v>
      </c>
      <c r="C30" s="346">
        <v>0</v>
      </c>
      <c r="D30" s="346">
        <v>0</v>
      </c>
      <c r="E30" s="346">
        <v>0</v>
      </c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76"/>
      <c r="W30" s="376"/>
      <c r="X30" s="376"/>
      <c r="Y30" s="376"/>
    </row>
    <row r="31" spans="1:25" x14ac:dyDescent="0.3">
      <c r="A31" s="14" t="s">
        <v>45</v>
      </c>
      <c r="B31" s="386">
        <v>2</v>
      </c>
      <c r="C31" s="346">
        <v>0</v>
      </c>
      <c r="D31" s="346">
        <v>149</v>
      </c>
      <c r="E31" s="346">
        <v>23</v>
      </c>
      <c r="F31" s="346">
        <v>1</v>
      </c>
      <c r="G31" s="346"/>
      <c r="H31" s="346">
        <v>21</v>
      </c>
      <c r="I31" s="346">
        <v>20</v>
      </c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76">
        <v>1</v>
      </c>
      <c r="W31" s="376"/>
      <c r="X31" s="376">
        <v>128</v>
      </c>
      <c r="Y31" s="376">
        <v>3</v>
      </c>
    </row>
    <row r="32" spans="1:25" x14ac:dyDescent="0.3">
      <c r="A32" s="14" t="s">
        <v>46</v>
      </c>
      <c r="B32" s="386">
        <v>2</v>
      </c>
      <c r="C32" s="346">
        <v>17</v>
      </c>
      <c r="D32" s="346">
        <v>36</v>
      </c>
      <c r="E32" s="346">
        <v>23</v>
      </c>
      <c r="F32" s="346">
        <v>1</v>
      </c>
      <c r="G32" s="346"/>
      <c r="H32" s="346">
        <v>20</v>
      </c>
      <c r="I32" s="346">
        <v>18</v>
      </c>
      <c r="J32" s="346">
        <v>1</v>
      </c>
      <c r="K32" s="346">
        <v>17</v>
      </c>
      <c r="L32" s="346">
        <v>16</v>
      </c>
      <c r="M32" s="346">
        <v>5</v>
      </c>
      <c r="N32" s="346"/>
      <c r="O32" s="346"/>
      <c r="P32" s="346"/>
      <c r="Q32" s="346"/>
      <c r="R32" s="346"/>
      <c r="S32" s="346"/>
      <c r="T32" s="346"/>
      <c r="U32" s="346"/>
      <c r="V32" s="376"/>
      <c r="W32" s="376"/>
      <c r="X32" s="376"/>
      <c r="Y32" s="376"/>
    </row>
    <row r="33" spans="1:25" x14ac:dyDescent="0.3">
      <c r="A33" s="14" t="s">
        <v>47</v>
      </c>
      <c r="B33" s="386">
        <v>0</v>
      </c>
      <c r="C33" s="346">
        <v>0</v>
      </c>
      <c r="D33" s="346">
        <v>0</v>
      </c>
      <c r="E33" s="346">
        <v>0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76"/>
      <c r="W33" s="376"/>
      <c r="X33" s="376"/>
      <c r="Y33" s="376"/>
    </row>
    <row r="34" spans="1:25" x14ac:dyDescent="0.3">
      <c r="A34" s="14" t="s">
        <v>64</v>
      </c>
      <c r="B34" s="386">
        <v>3</v>
      </c>
      <c r="C34" s="346">
        <v>9</v>
      </c>
      <c r="D34" s="346">
        <v>142</v>
      </c>
      <c r="E34" s="346">
        <v>18</v>
      </c>
      <c r="F34" s="346">
        <v>1</v>
      </c>
      <c r="G34" s="346"/>
      <c r="H34" s="346">
        <v>12</v>
      </c>
      <c r="I34" s="346">
        <v>10</v>
      </c>
      <c r="J34" s="346">
        <v>1</v>
      </c>
      <c r="K34" s="346">
        <v>9</v>
      </c>
      <c r="L34" s="346">
        <v>4</v>
      </c>
      <c r="M34" s="346">
        <v>5</v>
      </c>
      <c r="N34" s="346"/>
      <c r="O34" s="346"/>
      <c r="P34" s="346"/>
      <c r="Q34" s="346"/>
      <c r="R34" s="346">
        <v>0</v>
      </c>
      <c r="S34" s="346"/>
      <c r="T34" s="346">
        <v>0</v>
      </c>
      <c r="U34" s="346">
        <v>0</v>
      </c>
      <c r="V34" s="376">
        <v>1</v>
      </c>
      <c r="W34" s="376"/>
      <c r="X34" s="376">
        <v>126</v>
      </c>
      <c r="Y34" s="376">
        <v>3</v>
      </c>
    </row>
    <row r="35" spans="1:25" x14ac:dyDescent="0.3">
      <c r="A35" s="15" t="s">
        <v>65</v>
      </c>
      <c r="B35" s="387">
        <v>3</v>
      </c>
      <c r="C35" s="350">
        <v>15</v>
      </c>
      <c r="D35" s="350">
        <v>125</v>
      </c>
      <c r="E35" s="350">
        <v>5</v>
      </c>
      <c r="F35" s="350">
        <v>1</v>
      </c>
      <c r="G35" s="350"/>
      <c r="H35" s="350">
        <v>0</v>
      </c>
      <c r="I35" s="350">
        <v>1</v>
      </c>
      <c r="J35" s="350">
        <v>1</v>
      </c>
      <c r="K35" s="350">
        <v>15</v>
      </c>
      <c r="L35" s="350">
        <v>0</v>
      </c>
      <c r="M35" s="350">
        <v>1</v>
      </c>
      <c r="N35" s="350"/>
      <c r="O35" s="350"/>
      <c r="P35" s="350"/>
      <c r="Q35" s="350"/>
      <c r="R35" s="350"/>
      <c r="S35" s="350"/>
      <c r="T35" s="350"/>
      <c r="U35" s="350"/>
      <c r="V35" s="377">
        <v>1</v>
      </c>
      <c r="W35" s="377"/>
      <c r="X35" s="377">
        <v>125</v>
      </c>
      <c r="Y35" s="377">
        <v>3</v>
      </c>
    </row>
    <row r="36" spans="1:25" x14ac:dyDescent="0.3">
      <c r="A36" s="20" t="s">
        <v>432</v>
      </c>
      <c r="B36" s="32"/>
      <c r="C36" s="32"/>
      <c r="D36" s="32"/>
      <c r="E36" s="32"/>
      <c r="F36" s="32"/>
      <c r="G36" s="32"/>
      <c r="H36" s="32"/>
      <c r="I36" s="32"/>
      <c r="J36" s="32" t="s">
        <v>408</v>
      </c>
      <c r="K36" s="32"/>
      <c r="L36" s="32"/>
      <c r="M36" s="32"/>
      <c r="N36" s="32"/>
      <c r="O36" s="32"/>
      <c r="P36" s="32"/>
      <c r="Q36" s="32"/>
      <c r="R36" s="5"/>
      <c r="S36" s="5"/>
      <c r="T36" s="5"/>
      <c r="U36" s="5"/>
      <c r="V36" s="5"/>
      <c r="W36" s="5"/>
      <c r="X36" s="5"/>
      <c r="Y36" s="5"/>
    </row>
    <row r="37" spans="1:25" x14ac:dyDescent="0.3">
      <c r="A37" s="21" t="s">
        <v>433</v>
      </c>
      <c r="B37" s="21"/>
      <c r="C37" s="21"/>
      <c r="D37" s="21"/>
      <c r="E37" s="21"/>
      <c r="F37" s="21"/>
      <c r="G37" s="2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mergeCells count="25">
    <mergeCell ref="Y4:Y5"/>
    <mergeCell ref="V3:Y3"/>
    <mergeCell ref="B4:B5"/>
    <mergeCell ref="C4:D4"/>
    <mergeCell ref="E4:E5"/>
    <mergeCell ref="F4:F5"/>
    <mergeCell ref="G4:H4"/>
    <mergeCell ref="I4:I5"/>
    <mergeCell ref="J4:J5"/>
    <mergeCell ref="K4:L4"/>
    <mergeCell ref="M4:M5"/>
    <mergeCell ref="R3:U3"/>
    <mergeCell ref="R4:R5"/>
    <mergeCell ref="S4:T4"/>
    <mergeCell ref="U4:U5"/>
    <mergeCell ref="V4:V5"/>
    <mergeCell ref="W4:X4"/>
    <mergeCell ref="A3:A5"/>
    <mergeCell ref="B3:E3"/>
    <mergeCell ref="F3:I3"/>
    <mergeCell ref="J3:M3"/>
    <mergeCell ref="N3:Q3"/>
    <mergeCell ref="N4:N5"/>
    <mergeCell ref="O4:P4"/>
    <mergeCell ref="Q4:Q5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K12" sqref="K12"/>
    </sheetView>
  </sheetViews>
  <sheetFormatPr defaultRowHeight="16.5" x14ac:dyDescent="0.3"/>
  <cols>
    <col min="1" max="12" width="10.5" customWidth="1"/>
  </cols>
  <sheetData>
    <row r="1" spans="1:12" x14ac:dyDescent="0.3">
      <c r="B1" s="32"/>
      <c r="C1" s="19" t="s">
        <v>759</v>
      </c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3">
      <c r="A2" s="20" t="s">
        <v>434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" customHeight="1" x14ac:dyDescent="0.3">
      <c r="A3" s="877" t="s">
        <v>435</v>
      </c>
      <c r="B3" s="966" t="s">
        <v>436</v>
      </c>
      <c r="C3" s="966"/>
      <c r="D3" s="966"/>
      <c r="E3" s="966" t="s">
        <v>437</v>
      </c>
      <c r="F3" s="966"/>
      <c r="G3" s="966"/>
      <c r="H3" s="966"/>
      <c r="I3" s="880" t="s">
        <v>438</v>
      </c>
      <c r="J3" s="882"/>
      <c r="K3" s="966" t="s">
        <v>439</v>
      </c>
      <c r="L3" s="967"/>
    </row>
    <row r="4" spans="1:12" ht="24" customHeight="1" x14ac:dyDescent="0.3">
      <c r="A4" s="878"/>
      <c r="B4" s="966"/>
      <c r="C4" s="966"/>
      <c r="D4" s="966"/>
      <c r="E4" s="966"/>
      <c r="F4" s="966"/>
      <c r="G4" s="966"/>
      <c r="H4" s="966"/>
      <c r="I4" s="1025"/>
      <c r="J4" s="1021"/>
      <c r="K4" s="966"/>
      <c r="L4" s="967"/>
    </row>
    <row r="5" spans="1:12" ht="24" customHeight="1" x14ac:dyDescent="0.3">
      <c r="A5" s="878"/>
      <c r="B5" s="966" t="s">
        <v>440</v>
      </c>
      <c r="C5" s="966" t="s">
        <v>69</v>
      </c>
      <c r="D5" s="966" t="s">
        <v>70</v>
      </c>
      <c r="E5" s="966" t="s">
        <v>441</v>
      </c>
      <c r="F5" s="966" t="s">
        <v>275</v>
      </c>
      <c r="G5" s="966"/>
      <c r="H5" s="966"/>
      <c r="I5" s="966" t="s">
        <v>442</v>
      </c>
      <c r="J5" s="966" t="s">
        <v>275</v>
      </c>
      <c r="K5" s="966" t="s">
        <v>405</v>
      </c>
      <c r="L5" s="967" t="s">
        <v>275</v>
      </c>
    </row>
    <row r="6" spans="1:12" ht="24" customHeight="1" x14ac:dyDescent="0.3">
      <c r="A6" s="879"/>
      <c r="B6" s="966"/>
      <c r="C6" s="966"/>
      <c r="D6" s="966"/>
      <c r="E6" s="966"/>
      <c r="F6" s="556" t="s">
        <v>222</v>
      </c>
      <c r="G6" s="556" t="s">
        <v>69</v>
      </c>
      <c r="H6" s="556" t="s">
        <v>70</v>
      </c>
      <c r="I6" s="966"/>
      <c r="J6" s="966"/>
      <c r="K6" s="966"/>
      <c r="L6" s="967"/>
    </row>
    <row r="7" spans="1:12" ht="24" customHeight="1" x14ac:dyDescent="0.3">
      <c r="A7" s="14" t="s">
        <v>82</v>
      </c>
      <c r="B7" s="531">
        <v>8051</v>
      </c>
      <c r="C7" s="532">
        <v>6148</v>
      </c>
      <c r="D7" s="532">
        <v>8242</v>
      </c>
      <c r="E7" s="532">
        <v>7874</v>
      </c>
      <c r="F7" s="532">
        <v>13289</v>
      </c>
      <c r="G7" s="532">
        <v>5662</v>
      </c>
      <c r="H7" s="532">
        <v>7627</v>
      </c>
      <c r="I7" s="532">
        <v>177</v>
      </c>
      <c r="J7" s="532">
        <v>328</v>
      </c>
      <c r="K7" s="532">
        <v>34</v>
      </c>
      <c r="L7" s="534">
        <v>773</v>
      </c>
    </row>
    <row r="8" spans="1:12" ht="24" customHeight="1" x14ac:dyDescent="0.3">
      <c r="A8" s="14" t="s">
        <v>22</v>
      </c>
      <c r="B8" s="535">
        <v>7665</v>
      </c>
      <c r="C8" s="536">
        <v>5885</v>
      </c>
      <c r="D8" s="536">
        <v>7871</v>
      </c>
      <c r="E8" s="536">
        <v>7449</v>
      </c>
      <c r="F8" s="536">
        <v>12568</v>
      </c>
      <c r="G8" s="536">
        <v>5372</v>
      </c>
      <c r="H8" s="536">
        <v>7196</v>
      </c>
      <c r="I8" s="536">
        <v>216</v>
      </c>
      <c r="J8" s="536">
        <v>414</v>
      </c>
      <c r="K8" s="536">
        <v>63</v>
      </c>
      <c r="L8" s="538">
        <v>774</v>
      </c>
    </row>
    <row r="9" spans="1:12" ht="24" customHeight="1" x14ac:dyDescent="0.3">
      <c r="A9" s="14" t="s">
        <v>83</v>
      </c>
      <c r="B9" s="535">
        <v>7681</v>
      </c>
      <c r="C9" s="536">
        <v>5741</v>
      </c>
      <c r="D9" s="536">
        <v>7610</v>
      </c>
      <c r="E9" s="536">
        <v>7172</v>
      </c>
      <c r="F9" s="536">
        <v>11657</v>
      </c>
      <c r="G9" s="536">
        <v>5023</v>
      </c>
      <c r="H9" s="536">
        <v>6634</v>
      </c>
      <c r="I9" s="536">
        <v>509</v>
      </c>
      <c r="J9" s="536">
        <v>950</v>
      </c>
      <c r="K9" s="536">
        <v>68</v>
      </c>
      <c r="L9" s="538">
        <v>744</v>
      </c>
    </row>
    <row r="10" spans="1:12" ht="24" customHeight="1" x14ac:dyDescent="0.3">
      <c r="A10" s="14" t="s">
        <v>24</v>
      </c>
      <c r="B10" s="746">
        <v>9517</v>
      </c>
      <c r="C10" s="747">
        <v>7139</v>
      </c>
      <c r="D10" s="747">
        <v>9017</v>
      </c>
      <c r="E10" s="747">
        <v>9106</v>
      </c>
      <c r="F10" s="747">
        <v>14692</v>
      </c>
      <c r="G10" s="747">
        <v>6548</v>
      </c>
      <c r="H10" s="747">
        <v>8144</v>
      </c>
      <c r="I10" s="747">
        <v>411</v>
      </c>
      <c r="J10" s="747">
        <v>687</v>
      </c>
      <c r="K10" s="747">
        <v>72</v>
      </c>
      <c r="L10" s="748">
        <v>777</v>
      </c>
    </row>
    <row r="11" spans="1:12" ht="24" customHeight="1" x14ac:dyDescent="0.3">
      <c r="A11" s="15" t="s">
        <v>25</v>
      </c>
      <c r="B11" s="749">
        <v>9494</v>
      </c>
      <c r="C11" s="750">
        <v>6799</v>
      </c>
      <c r="D11" s="750">
        <v>8653</v>
      </c>
      <c r="E11" s="750">
        <v>9181</v>
      </c>
      <c r="F11" s="750">
        <v>14242</v>
      </c>
      <c r="G11" s="750">
        <v>6296</v>
      </c>
      <c r="H11" s="750">
        <v>7946</v>
      </c>
      <c r="I11" s="750">
        <v>313</v>
      </c>
      <c r="J11" s="750">
        <v>452</v>
      </c>
      <c r="K11" s="750">
        <v>70</v>
      </c>
      <c r="L11" s="751">
        <v>758</v>
      </c>
    </row>
    <row r="12" spans="1:12" ht="24" customHeight="1" x14ac:dyDescent="0.3">
      <c r="A12" s="15" t="s">
        <v>26</v>
      </c>
      <c r="B12" s="392">
        <f>SUM(B14:B37)</f>
        <v>9241</v>
      </c>
      <c r="C12" s="393">
        <f t="shared" ref="C12:L12" si="0">SUM(C14:C37)</f>
        <v>6366</v>
      </c>
      <c r="D12" s="393">
        <f t="shared" si="0"/>
        <v>8125</v>
      </c>
      <c r="E12" s="393">
        <f t="shared" si="0"/>
        <v>8996</v>
      </c>
      <c r="F12" s="393">
        <f t="shared" si="0"/>
        <v>13408</v>
      </c>
      <c r="G12" s="393">
        <f t="shared" si="0"/>
        <v>5933</v>
      </c>
      <c r="H12" s="393">
        <f t="shared" si="0"/>
        <v>7475</v>
      </c>
      <c r="I12" s="393">
        <f t="shared" si="0"/>
        <v>245</v>
      </c>
      <c r="J12" s="393">
        <f t="shared" si="0"/>
        <v>350</v>
      </c>
      <c r="K12" s="393">
        <f t="shared" si="0"/>
        <v>75</v>
      </c>
      <c r="L12" s="393">
        <f t="shared" si="0"/>
        <v>733</v>
      </c>
    </row>
    <row r="13" spans="1:12" x14ac:dyDescent="0.3">
      <c r="A13" s="357"/>
      <c r="B13" s="395">
        <f>SUM(B14:B37)</f>
        <v>9241</v>
      </c>
      <c r="C13" s="396">
        <f t="shared" ref="C13:L13" si="1">SUM(C14:C37)</f>
        <v>6366</v>
      </c>
      <c r="D13" s="396">
        <f t="shared" si="1"/>
        <v>8125</v>
      </c>
      <c r="E13" s="396">
        <f t="shared" si="1"/>
        <v>8996</v>
      </c>
      <c r="F13" s="396">
        <f t="shared" si="1"/>
        <v>13408</v>
      </c>
      <c r="G13" s="396">
        <f t="shared" si="1"/>
        <v>5933</v>
      </c>
      <c r="H13" s="396">
        <f t="shared" si="1"/>
        <v>7475</v>
      </c>
      <c r="I13" s="396">
        <f t="shared" si="1"/>
        <v>245</v>
      </c>
      <c r="J13" s="396">
        <f t="shared" si="1"/>
        <v>350</v>
      </c>
      <c r="K13" s="396">
        <f t="shared" si="1"/>
        <v>75</v>
      </c>
      <c r="L13" s="397">
        <f t="shared" si="1"/>
        <v>733</v>
      </c>
    </row>
    <row r="14" spans="1:12" x14ac:dyDescent="0.3">
      <c r="A14" s="14" t="s">
        <v>443</v>
      </c>
      <c r="B14" s="394">
        <v>3</v>
      </c>
      <c r="C14" s="340">
        <v>256</v>
      </c>
      <c r="D14" s="340">
        <v>330</v>
      </c>
      <c r="E14" s="341">
        <v>3</v>
      </c>
      <c r="F14" s="341">
        <v>2</v>
      </c>
      <c r="G14" s="341">
        <v>1</v>
      </c>
      <c r="H14" s="342">
        <v>1</v>
      </c>
      <c r="I14" s="342">
        <v>0</v>
      </c>
      <c r="J14" s="342">
        <v>0</v>
      </c>
      <c r="K14" s="341"/>
      <c r="L14" s="341">
        <v>584</v>
      </c>
    </row>
    <row r="15" spans="1:12" x14ac:dyDescent="0.3">
      <c r="A15" s="14" t="s">
        <v>27</v>
      </c>
      <c r="B15" s="343">
        <v>239</v>
      </c>
      <c r="C15" s="344">
        <v>139</v>
      </c>
      <c r="D15" s="344">
        <v>167</v>
      </c>
      <c r="E15" s="345">
        <v>228</v>
      </c>
      <c r="F15" s="345">
        <v>289</v>
      </c>
      <c r="G15" s="344">
        <v>132</v>
      </c>
      <c r="H15" s="344">
        <v>157</v>
      </c>
      <c r="I15" s="345">
        <v>11</v>
      </c>
      <c r="J15" s="345">
        <v>17</v>
      </c>
      <c r="K15" s="346">
        <v>3</v>
      </c>
      <c r="L15" s="344">
        <v>0</v>
      </c>
    </row>
    <row r="16" spans="1:12" x14ac:dyDescent="0.3">
      <c r="A16" s="14" t="s">
        <v>28</v>
      </c>
      <c r="B16" s="343">
        <v>444</v>
      </c>
      <c r="C16" s="344">
        <v>281</v>
      </c>
      <c r="D16" s="344">
        <v>328</v>
      </c>
      <c r="E16" s="345">
        <v>433</v>
      </c>
      <c r="F16" s="345">
        <v>574</v>
      </c>
      <c r="G16" s="344">
        <v>273</v>
      </c>
      <c r="H16" s="344">
        <v>301</v>
      </c>
      <c r="I16" s="345">
        <v>11</v>
      </c>
      <c r="J16" s="345">
        <v>14</v>
      </c>
      <c r="K16" s="346">
        <v>12</v>
      </c>
      <c r="L16" s="345">
        <v>21</v>
      </c>
    </row>
    <row r="17" spans="1:12" x14ac:dyDescent="0.3">
      <c r="A17" s="14" t="s">
        <v>29</v>
      </c>
      <c r="B17" s="343">
        <v>201</v>
      </c>
      <c r="C17" s="344">
        <v>143</v>
      </c>
      <c r="D17" s="344">
        <v>140</v>
      </c>
      <c r="E17" s="345">
        <v>196</v>
      </c>
      <c r="F17" s="345">
        <v>276</v>
      </c>
      <c r="G17" s="344">
        <v>139</v>
      </c>
      <c r="H17" s="344">
        <v>137</v>
      </c>
      <c r="I17" s="345">
        <v>5</v>
      </c>
      <c r="J17" s="345">
        <v>6</v>
      </c>
      <c r="K17" s="346">
        <v>0</v>
      </c>
      <c r="L17" s="345">
        <v>1</v>
      </c>
    </row>
    <row r="18" spans="1:12" x14ac:dyDescent="0.3">
      <c r="A18" s="14" t="s">
        <v>30</v>
      </c>
      <c r="B18" s="343">
        <v>136</v>
      </c>
      <c r="C18" s="344">
        <v>75</v>
      </c>
      <c r="D18" s="344">
        <v>109</v>
      </c>
      <c r="E18" s="345">
        <v>130</v>
      </c>
      <c r="F18" s="345">
        <v>177</v>
      </c>
      <c r="G18" s="344">
        <v>73</v>
      </c>
      <c r="H18" s="344">
        <v>104</v>
      </c>
      <c r="I18" s="345">
        <v>6</v>
      </c>
      <c r="J18" s="345">
        <v>7</v>
      </c>
      <c r="K18" s="346">
        <v>1</v>
      </c>
      <c r="L18" s="344">
        <v>0</v>
      </c>
    </row>
    <row r="19" spans="1:12" x14ac:dyDescent="0.3">
      <c r="A19" s="14" t="s">
        <v>31</v>
      </c>
      <c r="B19" s="343">
        <v>193</v>
      </c>
      <c r="C19" s="344">
        <v>120</v>
      </c>
      <c r="D19" s="344">
        <v>151</v>
      </c>
      <c r="E19" s="345">
        <v>188</v>
      </c>
      <c r="F19" s="345">
        <v>259</v>
      </c>
      <c r="G19" s="344">
        <v>117</v>
      </c>
      <c r="H19" s="344">
        <v>142</v>
      </c>
      <c r="I19" s="345">
        <v>5</v>
      </c>
      <c r="J19" s="345">
        <v>8</v>
      </c>
      <c r="K19" s="346">
        <v>3</v>
      </c>
      <c r="L19" s="345">
        <v>4</v>
      </c>
    </row>
    <row r="20" spans="1:12" x14ac:dyDescent="0.3">
      <c r="A20" s="14" t="s">
        <v>63</v>
      </c>
      <c r="B20" s="343">
        <v>348</v>
      </c>
      <c r="C20" s="344">
        <v>229</v>
      </c>
      <c r="D20" s="344">
        <v>219</v>
      </c>
      <c r="E20" s="345">
        <v>335</v>
      </c>
      <c r="F20" s="345">
        <v>429</v>
      </c>
      <c r="G20" s="344">
        <v>222</v>
      </c>
      <c r="H20" s="344">
        <v>207</v>
      </c>
      <c r="I20" s="345">
        <v>13</v>
      </c>
      <c r="J20" s="345">
        <v>16</v>
      </c>
      <c r="K20" s="346">
        <v>1</v>
      </c>
      <c r="L20" s="345">
        <v>3</v>
      </c>
    </row>
    <row r="21" spans="1:12" x14ac:dyDescent="0.3">
      <c r="A21" s="14" t="s">
        <v>33</v>
      </c>
      <c r="B21" s="343">
        <v>1433</v>
      </c>
      <c r="C21" s="344">
        <v>925</v>
      </c>
      <c r="D21" s="344">
        <v>1031</v>
      </c>
      <c r="E21" s="345">
        <v>1402</v>
      </c>
      <c r="F21" s="345">
        <v>1912</v>
      </c>
      <c r="G21" s="344">
        <v>904</v>
      </c>
      <c r="H21" s="344">
        <v>1008</v>
      </c>
      <c r="I21" s="345">
        <v>31</v>
      </c>
      <c r="J21" s="345">
        <v>43</v>
      </c>
      <c r="K21" s="346">
        <v>1</v>
      </c>
      <c r="L21" s="345">
        <v>1</v>
      </c>
    </row>
    <row r="22" spans="1:12" x14ac:dyDescent="0.3">
      <c r="A22" s="14" t="s">
        <v>34</v>
      </c>
      <c r="B22" s="343">
        <v>150</v>
      </c>
      <c r="C22" s="344">
        <v>109</v>
      </c>
      <c r="D22" s="344">
        <v>145</v>
      </c>
      <c r="E22" s="345">
        <v>148</v>
      </c>
      <c r="F22" s="345">
        <v>227</v>
      </c>
      <c r="G22" s="344">
        <v>97</v>
      </c>
      <c r="H22" s="344">
        <v>130</v>
      </c>
      <c r="I22" s="345">
        <v>2</v>
      </c>
      <c r="J22" s="345">
        <v>2</v>
      </c>
      <c r="K22" s="346">
        <v>2</v>
      </c>
      <c r="L22" s="345">
        <v>25</v>
      </c>
    </row>
    <row r="23" spans="1:12" x14ac:dyDescent="0.3">
      <c r="A23" s="14" t="s">
        <v>35</v>
      </c>
      <c r="B23" s="343">
        <v>271</v>
      </c>
      <c r="C23" s="344">
        <v>177</v>
      </c>
      <c r="D23" s="344">
        <v>227</v>
      </c>
      <c r="E23" s="345">
        <v>264</v>
      </c>
      <c r="F23" s="345">
        <v>394</v>
      </c>
      <c r="G23" s="344">
        <v>172</v>
      </c>
      <c r="H23" s="344">
        <v>222</v>
      </c>
      <c r="I23" s="345">
        <v>7</v>
      </c>
      <c r="J23" s="345">
        <v>9</v>
      </c>
      <c r="K23" s="346">
        <v>0</v>
      </c>
      <c r="L23" s="345">
        <v>1</v>
      </c>
    </row>
    <row r="24" spans="1:12" x14ac:dyDescent="0.3">
      <c r="A24" s="14" t="s">
        <v>36</v>
      </c>
      <c r="B24" s="343">
        <v>275</v>
      </c>
      <c r="C24" s="344">
        <v>174</v>
      </c>
      <c r="D24" s="344">
        <v>223</v>
      </c>
      <c r="E24" s="345">
        <v>265</v>
      </c>
      <c r="F24" s="345">
        <v>382</v>
      </c>
      <c r="G24" s="344">
        <v>170</v>
      </c>
      <c r="H24" s="344">
        <v>212</v>
      </c>
      <c r="I24" s="345">
        <v>10</v>
      </c>
      <c r="J24" s="345">
        <v>15</v>
      </c>
      <c r="K24" s="346">
        <v>0</v>
      </c>
      <c r="L24" s="346">
        <v>0</v>
      </c>
    </row>
    <row r="25" spans="1:12" x14ac:dyDescent="0.3">
      <c r="A25" s="14" t="s">
        <v>37</v>
      </c>
      <c r="B25" s="343">
        <v>214</v>
      </c>
      <c r="C25" s="344">
        <v>148</v>
      </c>
      <c r="D25" s="344">
        <v>200</v>
      </c>
      <c r="E25" s="345">
        <v>200</v>
      </c>
      <c r="F25" s="345">
        <v>327</v>
      </c>
      <c r="G25" s="344">
        <v>140</v>
      </c>
      <c r="H25" s="344">
        <v>187</v>
      </c>
      <c r="I25" s="345">
        <v>14</v>
      </c>
      <c r="J25" s="345">
        <v>21</v>
      </c>
      <c r="K25" s="346">
        <v>1</v>
      </c>
      <c r="L25" s="344">
        <v>0</v>
      </c>
    </row>
    <row r="26" spans="1:12" x14ac:dyDescent="0.3">
      <c r="A26" s="14" t="s">
        <v>38</v>
      </c>
      <c r="B26" s="343">
        <v>333</v>
      </c>
      <c r="C26" s="344">
        <v>225</v>
      </c>
      <c r="D26" s="344">
        <v>293</v>
      </c>
      <c r="E26" s="345">
        <v>308</v>
      </c>
      <c r="F26" s="345">
        <v>462</v>
      </c>
      <c r="G26" s="344">
        <v>207</v>
      </c>
      <c r="H26" s="344">
        <v>255</v>
      </c>
      <c r="I26" s="345">
        <v>25</v>
      </c>
      <c r="J26" s="345">
        <v>34</v>
      </c>
      <c r="K26" s="346">
        <v>14</v>
      </c>
      <c r="L26" s="345">
        <v>22</v>
      </c>
    </row>
    <row r="27" spans="1:12" x14ac:dyDescent="0.3">
      <c r="A27" s="14" t="s">
        <v>124</v>
      </c>
      <c r="B27" s="343">
        <v>614</v>
      </c>
      <c r="C27" s="344">
        <v>334</v>
      </c>
      <c r="D27" s="344">
        <v>457</v>
      </c>
      <c r="E27" s="345">
        <v>598</v>
      </c>
      <c r="F27" s="345">
        <v>768</v>
      </c>
      <c r="G27" s="344">
        <v>325</v>
      </c>
      <c r="H27" s="344">
        <v>443</v>
      </c>
      <c r="I27" s="345">
        <v>16</v>
      </c>
      <c r="J27" s="345">
        <v>19</v>
      </c>
      <c r="K27" s="346">
        <v>2</v>
      </c>
      <c r="L27" s="345">
        <v>4</v>
      </c>
    </row>
    <row r="28" spans="1:12" x14ac:dyDescent="0.3">
      <c r="A28" s="14" t="s">
        <v>40</v>
      </c>
      <c r="B28" s="343">
        <v>173</v>
      </c>
      <c r="C28" s="344">
        <v>120</v>
      </c>
      <c r="D28" s="344">
        <v>121</v>
      </c>
      <c r="E28" s="345">
        <v>167</v>
      </c>
      <c r="F28" s="345">
        <v>230</v>
      </c>
      <c r="G28" s="344">
        <v>116</v>
      </c>
      <c r="H28" s="344">
        <v>114</v>
      </c>
      <c r="I28" s="345">
        <v>6</v>
      </c>
      <c r="J28" s="345">
        <v>11</v>
      </c>
      <c r="K28" s="346">
        <v>2</v>
      </c>
      <c r="L28" s="346">
        <v>0</v>
      </c>
    </row>
    <row r="29" spans="1:12" x14ac:dyDescent="0.3">
      <c r="A29" s="14" t="s">
        <v>41</v>
      </c>
      <c r="B29" s="343">
        <v>461</v>
      </c>
      <c r="C29" s="344">
        <v>312</v>
      </c>
      <c r="D29" s="344">
        <v>425</v>
      </c>
      <c r="E29" s="345">
        <v>454</v>
      </c>
      <c r="F29" s="345">
        <v>719</v>
      </c>
      <c r="G29" s="344">
        <v>305</v>
      </c>
      <c r="H29" s="344">
        <v>414</v>
      </c>
      <c r="I29" s="345">
        <v>7</v>
      </c>
      <c r="J29" s="345">
        <v>12</v>
      </c>
      <c r="K29" s="346">
        <v>5</v>
      </c>
      <c r="L29" s="345">
        <v>6</v>
      </c>
    </row>
    <row r="30" spans="1:12" x14ac:dyDescent="0.3">
      <c r="A30" s="14" t="s">
        <v>42</v>
      </c>
      <c r="B30" s="343">
        <v>503</v>
      </c>
      <c r="C30" s="344">
        <v>318</v>
      </c>
      <c r="D30" s="344">
        <v>461</v>
      </c>
      <c r="E30" s="345">
        <v>477</v>
      </c>
      <c r="F30" s="345">
        <v>741</v>
      </c>
      <c r="G30" s="344">
        <v>306</v>
      </c>
      <c r="H30" s="344">
        <v>435</v>
      </c>
      <c r="I30" s="345">
        <v>26</v>
      </c>
      <c r="J30" s="345">
        <v>36</v>
      </c>
      <c r="K30" s="346">
        <v>2</v>
      </c>
      <c r="L30" s="345">
        <v>2</v>
      </c>
    </row>
    <row r="31" spans="1:12" x14ac:dyDescent="0.3">
      <c r="A31" s="14" t="s">
        <v>43</v>
      </c>
      <c r="B31" s="343">
        <v>305</v>
      </c>
      <c r="C31" s="344">
        <v>214</v>
      </c>
      <c r="D31" s="344">
        <v>275</v>
      </c>
      <c r="E31" s="345">
        <v>298</v>
      </c>
      <c r="F31" s="345">
        <v>446</v>
      </c>
      <c r="G31" s="344">
        <v>198</v>
      </c>
      <c r="H31" s="344">
        <v>248</v>
      </c>
      <c r="I31" s="345">
        <v>7</v>
      </c>
      <c r="J31" s="345">
        <v>12</v>
      </c>
      <c r="K31" s="346">
        <v>4</v>
      </c>
      <c r="L31" s="345">
        <v>31</v>
      </c>
    </row>
    <row r="32" spans="1:12" x14ac:dyDescent="0.3">
      <c r="A32" s="14" t="s">
        <v>44</v>
      </c>
      <c r="B32" s="343">
        <v>593</v>
      </c>
      <c r="C32" s="344">
        <v>411</v>
      </c>
      <c r="D32" s="344">
        <v>585</v>
      </c>
      <c r="E32" s="345">
        <v>584</v>
      </c>
      <c r="F32" s="345">
        <v>977</v>
      </c>
      <c r="G32" s="344">
        <v>405</v>
      </c>
      <c r="H32" s="344">
        <v>572</v>
      </c>
      <c r="I32" s="345">
        <v>9</v>
      </c>
      <c r="J32" s="345">
        <v>16</v>
      </c>
      <c r="K32" s="346">
        <v>4</v>
      </c>
      <c r="L32" s="345">
        <v>3</v>
      </c>
    </row>
    <row r="33" spans="1:12" x14ac:dyDescent="0.3">
      <c r="A33" s="14" t="s">
        <v>45</v>
      </c>
      <c r="B33" s="343">
        <v>474</v>
      </c>
      <c r="C33" s="344">
        <v>332</v>
      </c>
      <c r="D33" s="344">
        <v>437</v>
      </c>
      <c r="E33" s="345">
        <v>467</v>
      </c>
      <c r="F33" s="345">
        <v>755</v>
      </c>
      <c r="G33" s="344">
        <v>325</v>
      </c>
      <c r="H33" s="344">
        <v>430</v>
      </c>
      <c r="I33" s="345">
        <v>7</v>
      </c>
      <c r="J33" s="345">
        <v>13</v>
      </c>
      <c r="K33" s="346">
        <v>2</v>
      </c>
      <c r="L33" s="345">
        <v>1</v>
      </c>
    </row>
    <row r="34" spans="1:12" x14ac:dyDescent="0.3">
      <c r="A34" s="14" t="s">
        <v>46</v>
      </c>
      <c r="B34" s="343">
        <v>548</v>
      </c>
      <c r="C34" s="344">
        <v>351</v>
      </c>
      <c r="D34" s="344">
        <v>502</v>
      </c>
      <c r="E34" s="345">
        <v>545</v>
      </c>
      <c r="F34" s="345">
        <v>848</v>
      </c>
      <c r="G34" s="344">
        <v>349</v>
      </c>
      <c r="H34" s="344">
        <v>499</v>
      </c>
      <c r="I34" s="345">
        <v>3</v>
      </c>
      <c r="J34" s="345">
        <v>3</v>
      </c>
      <c r="K34" s="346">
        <v>2</v>
      </c>
      <c r="L34" s="345">
        <v>2</v>
      </c>
    </row>
    <row r="35" spans="1:12" x14ac:dyDescent="0.3">
      <c r="A35" s="14" t="s">
        <v>47</v>
      </c>
      <c r="B35" s="343">
        <v>495</v>
      </c>
      <c r="C35" s="344">
        <v>339</v>
      </c>
      <c r="D35" s="344">
        <v>469</v>
      </c>
      <c r="E35" s="345">
        <v>483</v>
      </c>
      <c r="F35" s="345">
        <v>774</v>
      </c>
      <c r="G35" s="344">
        <v>332</v>
      </c>
      <c r="H35" s="344">
        <v>442</v>
      </c>
      <c r="I35" s="345">
        <v>12</v>
      </c>
      <c r="J35" s="345">
        <v>18</v>
      </c>
      <c r="K35" s="346">
        <v>8</v>
      </c>
      <c r="L35" s="345">
        <v>16</v>
      </c>
    </row>
    <row r="36" spans="1:12" x14ac:dyDescent="0.3">
      <c r="A36" s="14" t="s">
        <v>64</v>
      </c>
      <c r="B36" s="343">
        <v>274</v>
      </c>
      <c r="C36" s="344">
        <v>208</v>
      </c>
      <c r="D36" s="344">
        <v>254</v>
      </c>
      <c r="E36" s="345">
        <v>267</v>
      </c>
      <c r="F36" s="345">
        <v>450</v>
      </c>
      <c r="G36" s="344">
        <v>203</v>
      </c>
      <c r="H36" s="344">
        <v>247</v>
      </c>
      <c r="I36" s="345">
        <v>7</v>
      </c>
      <c r="J36" s="345">
        <v>11</v>
      </c>
      <c r="K36" s="346">
        <v>4</v>
      </c>
      <c r="L36" s="345">
        <v>1</v>
      </c>
    </row>
    <row r="37" spans="1:12" x14ac:dyDescent="0.3">
      <c r="A37" s="15" t="s">
        <v>65</v>
      </c>
      <c r="B37" s="347">
        <v>561</v>
      </c>
      <c r="C37" s="348">
        <v>426</v>
      </c>
      <c r="D37" s="348">
        <v>576</v>
      </c>
      <c r="E37" s="349">
        <v>556</v>
      </c>
      <c r="F37" s="349">
        <v>990</v>
      </c>
      <c r="G37" s="348">
        <v>422</v>
      </c>
      <c r="H37" s="348">
        <v>568</v>
      </c>
      <c r="I37" s="349">
        <v>5</v>
      </c>
      <c r="J37" s="349">
        <v>7</v>
      </c>
      <c r="K37" s="350">
        <v>2</v>
      </c>
      <c r="L37" s="349">
        <v>5</v>
      </c>
    </row>
    <row r="38" spans="1:12" x14ac:dyDescent="0.3">
      <c r="A38" s="20" t="s">
        <v>444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3">
      <c r="A39" s="32" t="s">
        <v>445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</sheetData>
  <mergeCells count="14">
    <mergeCell ref="I5:I6"/>
    <mergeCell ref="J5:J6"/>
    <mergeCell ref="K5:K6"/>
    <mergeCell ref="L5:L6"/>
    <mergeCell ref="A3:A6"/>
    <mergeCell ref="B3:D4"/>
    <mergeCell ref="E3:H4"/>
    <mergeCell ref="I3:J4"/>
    <mergeCell ref="K3:L4"/>
    <mergeCell ref="B5:B6"/>
    <mergeCell ref="C5:C6"/>
    <mergeCell ref="D5:D6"/>
    <mergeCell ref="E5:E6"/>
    <mergeCell ref="F5:H5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" sqref="C1"/>
    </sheetView>
  </sheetViews>
  <sheetFormatPr defaultRowHeight="16.5" x14ac:dyDescent="0.3"/>
  <cols>
    <col min="1" max="10" width="12.625" customWidth="1"/>
  </cols>
  <sheetData>
    <row r="1" spans="1:10" x14ac:dyDescent="0.3">
      <c r="B1" s="32"/>
      <c r="C1" s="19" t="s">
        <v>446</v>
      </c>
      <c r="D1" s="32"/>
      <c r="E1" s="32"/>
      <c r="F1" s="32"/>
      <c r="G1" s="32"/>
      <c r="H1" s="32"/>
      <c r="I1" s="32"/>
      <c r="J1" s="32"/>
    </row>
    <row r="2" spans="1:10" x14ac:dyDescent="0.3">
      <c r="A2" s="5"/>
      <c r="B2" s="131"/>
      <c r="C2" s="131"/>
      <c r="D2" s="131"/>
      <c r="E2" s="131"/>
      <c r="F2" s="131"/>
      <c r="G2" s="131"/>
      <c r="H2" s="131"/>
      <c r="I2" s="131"/>
      <c r="J2" s="131"/>
    </row>
    <row r="3" spans="1:10" x14ac:dyDescent="0.3">
      <c r="A3" s="20" t="s">
        <v>447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4" customHeight="1" x14ac:dyDescent="0.3">
      <c r="A4" s="877" t="s">
        <v>448</v>
      </c>
      <c r="B4" s="966" t="s">
        <v>449</v>
      </c>
      <c r="C4" s="966"/>
      <c r="D4" s="966"/>
      <c r="E4" s="966" t="s">
        <v>450</v>
      </c>
      <c r="F4" s="966"/>
      <c r="G4" s="966"/>
      <c r="H4" s="966" t="s">
        <v>451</v>
      </c>
      <c r="I4" s="966"/>
      <c r="J4" s="967"/>
    </row>
    <row r="5" spans="1:10" ht="24" customHeight="1" x14ac:dyDescent="0.3">
      <c r="A5" s="878"/>
      <c r="B5" s="966"/>
      <c r="C5" s="966"/>
      <c r="D5" s="966"/>
      <c r="E5" s="966"/>
      <c r="F5" s="966"/>
      <c r="G5" s="966"/>
      <c r="H5" s="966"/>
      <c r="I5" s="966"/>
      <c r="J5" s="967"/>
    </row>
    <row r="6" spans="1:10" ht="24" customHeight="1" x14ac:dyDescent="0.3">
      <c r="A6" s="878"/>
      <c r="B6" s="966" t="s">
        <v>452</v>
      </c>
      <c r="C6" s="966" t="s">
        <v>69</v>
      </c>
      <c r="D6" s="966" t="s">
        <v>70</v>
      </c>
      <c r="E6" s="966" t="s">
        <v>452</v>
      </c>
      <c r="F6" s="966" t="s">
        <v>69</v>
      </c>
      <c r="G6" s="966" t="s">
        <v>70</v>
      </c>
      <c r="H6" s="966" t="s">
        <v>452</v>
      </c>
      <c r="I6" s="966" t="s">
        <v>69</v>
      </c>
      <c r="J6" s="967" t="s">
        <v>70</v>
      </c>
    </row>
    <row r="7" spans="1:10" ht="24" customHeight="1" x14ac:dyDescent="0.3">
      <c r="A7" s="878"/>
      <c r="B7" s="966"/>
      <c r="C7" s="966"/>
      <c r="D7" s="966"/>
      <c r="E7" s="966"/>
      <c r="F7" s="966"/>
      <c r="G7" s="966"/>
      <c r="H7" s="966"/>
      <c r="I7" s="966"/>
      <c r="J7" s="967"/>
    </row>
    <row r="8" spans="1:10" ht="24" customHeight="1" x14ac:dyDescent="0.3">
      <c r="A8" s="234" t="s">
        <v>21</v>
      </c>
      <c r="B8" s="752">
        <v>42526</v>
      </c>
      <c r="C8" s="753">
        <v>17317</v>
      </c>
      <c r="D8" s="753">
        <v>25209</v>
      </c>
      <c r="E8" s="753">
        <v>31097</v>
      </c>
      <c r="F8" s="753">
        <v>11135</v>
      </c>
      <c r="G8" s="753">
        <v>19962</v>
      </c>
      <c r="H8" s="753">
        <v>73.49406175771972</v>
      </c>
      <c r="I8" s="753">
        <v>64</v>
      </c>
      <c r="J8" s="754">
        <v>79</v>
      </c>
    </row>
    <row r="9" spans="1:10" ht="24" customHeight="1" x14ac:dyDescent="0.3">
      <c r="A9" s="235" t="s">
        <v>22</v>
      </c>
      <c r="B9" s="535">
        <v>44732</v>
      </c>
      <c r="C9" s="536">
        <v>18285</v>
      </c>
      <c r="D9" s="536">
        <v>26447</v>
      </c>
      <c r="E9" s="536">
        <v>32274</v>
      </c>
      <c r="F9" s="536">
        <v>11906</v>
      </c>
      <c r="G9" s="536">
        <v>20368</v>
      </c>
      <c r="H9" s="536">
        <v>72.149691496020736</v>
      </c>
      <c r="I9" s="536">
        <v>65.113480995351381</v>
      </c>
      <c r="J9" s="538">
        <v>77.014406170832231</v>
      </c>
    </row>
    <row r="10" spans="1:10" ht="24" customHeight="1" x14ac:dyDescent="0.3">
      <c r="A10" s="14" t="s">
        <v>23</v>
      </c>
      <c r="B10" s="539">
        <v>47172</v>
      </c>
      <c r="C10" s="540">
        <v>19408</v>
      </c>
      <c r="D10" s="540">
        <v>27764</v>
      </c>
      <c r="E10" s="540">
        <v>34624</v>
      </c>
      <c r="F10" s="540">
        <v>12529</v>
      </c>
      <c r="G10" s="540">
        <v>22095</v>
      </c>
      <c r="H10" s="540">
        <v>73</v>
      </c>
      <c r="I10" s="540">
        <v>65</v>
      </c>
      <c r="J10" s="541">
        <v>80</v>
      </c>
    </row>
    <row r="11" spans="1:10" ht="24" customHeight="1" x14ac:dyDescent="0.3">
      <c r="A11" s="14" t="s">
        <v>24</v>
      </c>
      <c r="B11" s="755">
        <v>49129</v>
      </c>
      <c r="C11" s="756">
        <v>20275</v>
      </c>
      <c r="D11" s="756">
        <v>28854</v>
      </c>
      <c r="E11" s="756">
        <v>35752</v>
      </c>
      <c r="F11" s="756">
        <v>13055</v>
      </c>
      <c r="G11" s="756">
        <v>22697</v>
      </c>
      <c r="H11" s="756">
        <v>72.771682712857995</v>
      </c>
      <c r="I11" s="756">
        <v>64.389642416769419</v>
      </c>
      <c r="J11" s="757">
        <v>78.661537395161858</v>
      </c>
    </row>
    <row r="12" spans="1:10" ht="24" customHeight="1" x14ac:dyDescent="0.3">
      <c r="A12" s="15" t="s">
        <v>25</v>
      </c>
      <c r="B12" s="758">
        <v>51156</v>
      </c>
      <c r="C12" s="759">
        <v>21215</v>
      </c>
      <c r="D12" s="759">
        <v>29941</v>
      </c>
      <c r="E12" s="759">
        <v>36473</v>
      </c>
      <c r="F12" s="759">
        <v>13331</v>
      </c>
      <c r="G12" s="759">
        <v>23142</v>
      </c>
      <c r="H12" s="759">
        <v>71</v>
      </c>
      <c r="I12" s="759">
        <v>63</v>
      </c>
      <c r="J12" s="760">
        <v>77</v>
      </c>
    </row>
    <row r="13" spans="1:10" ht="24" customHeight="1" x14ac:dyDescent="0.3">
      <c r="A13" s="15" t="s">
        <v>26</v>
      </c>
      <c r="B13" s="398">
        <f>SUM(B15:B37)</f>
        <v>54257</v>
      </c>
      <c r="C13" s="399">
        <f t="shared" ref="C13:G13" si="0">SUM(C15:C37)</f>
        <v>22620</v>
      </c>
      <c r="D13" s="399">
        <f t="shared" si="0"/>
        <v>31637</v>
      </c>
      <c r="E13" s="399">
        <f t="shared" si="0"/>
        <v>38819</v>
      </c>
      <c r="F13" s="399">
        <f t="shared" si="0"/>
        <v>14368</v>
      </c>
      <c r="G13" s="399">
        <f t="shared" si="0"/>
        <v>24451</v>
      </c>
      <c r="H13" s="399">
        <v>72</v>
      </c>
      <c r="I13" s="399">
        <v>64</v>
      </c>
      <c r="J13" s="399">
        <v>77</v>
      </c>
    </row>
    <row r="14" spans="1:10" x14ac:dyDescent="0.3">
      <c r="A14" s="14"/>
      <c r="B14" s="13">
        <f>SUM(B15:B37)</f>
        <v>54257</v>
      </c>
      <c r="C14" s="13">
        <f t="shared" ref="C14:G14" si="1">SUM(C15:C37)</f>
        <v>22620</v>
      </c>
      <c r="D14" s="13">
        <f t="shared" si="1"/>
        <v>31637</v>
      </c>
      <c r="E14" s="13">
        <f t="shared" si="1"/>
        <v>38819</v>
      </c>
      <c r="F14" s="13">
        <f t="shared" si="1"/>
        <v>14368</v>
      </c>
      <c r="G14" s="13">
        <f t="shared" si="1"/>
        <v>24451</v>
      </c>
      <c r="H14" s="13">
        <v>72</v>
      </c>
      <c r="I14" s="13">
        <v>64</v>
      </c>
      <c r="J14" s="13">
        <v>77</v>
      </c>
    </row>
    <row r="15" spans="1:10" x14ac:dyDescent="0.3">
      <c r="A15" s="14" t="s">
        <v>27</v>
      </c>
      <c r="B15" s="129">
        <v>1300</v>
      </c>
      <c r="C15" s="111">
        <v>545</v>
      </c>
      <c r="D15" s="111">
        <v>755</v>
      </c>
      <c r="E15" s="111">
        <v>1060</v>
      </c>
      <c r="F15" s="111">
        <v>412</v>
      </c>
      <c r="G15" s="111">
        <v>648</v>
      </c>
      <c r="H15" s="236">
        <v>81</v>
      </c>
      <c r="I15" s="236">
        <v>76</v>
      </c>
      <c r="J15" s="236">
        <v>84</v>
      </c>
    </row>
    <row r="16" spans="1:10" x14ac:dyDescent="0.3">
      <c r="A16" s="14" t="s">
        <v>28</v>
      </c>
      <c r="B16" s="129">
        <v>3234</v>
      </c>
      <c r="C16" s="111">
        <v>1354</v>
      </c>
      <c r="D16" s="111">
        <v>1880</v>
      </c>
      <c r="E16" s="111">
        <v>2054</v>
      </c>
      <c r="F16" s="111">
        <v>751</v>
      </c>
      <c r="G16" s="111">
        <v>1303</v>
      </c>
      <c r="H16" s="236">
        <v>65</v>
      </c>
      <c r="I16" s="236">
        <v>56</v>
      </c>
      <c r="J16" s="236">
        <v>70</v>
      </c>
    </row>
    <row r="17" spans="1:10" x14ac:dyDescent="0.3">
      <c r="A17" s="14" t="s">
        <v>29</v>
      </c>
      <c r="B17" s="129">
        <v>863</v>
      </c>
      <c r="C17" s="111">
        <v>382</v>
      </c>
      <c r="D17" s="111">
        <v>481</v>
      </c>
      <c r="E17" s="111">
        <v>685</v>
      </c>
      <c r="F17" s="111">
        <v>277</v>
      </c>
      <c r="G17" s="111">
        <v>408</v>
      </c>
      <c r="H17" s="236">
        <v>79</v>
      </c>
      <c r="I17" s="236">
        <v>73</v>
      </c>
      <c r="J17" s="236">
        <v>84</v>
      </c>
    </row>
    <row r="18" spans="1:10" x14ac:dyDescent="0.3">
      <c r="A18" s="14" t="s">
        <v>30</v>
      </c>
      <c r="B18" s="129">
        <v>2098</v>
      </c>
      <c r="C18" s="111">
        <v>867</v>
      </c>
      <c r="D18" s="111">
        <v>1231</v>
      </c>
      <c r="E18" s="111">
        <v>1250</v>
      </c>
      <c r="F18" s="111">
        <v>451</v>
      </c>
      <c r="G18" s="111">
        <v>799</v>
      </c>
      <c r="H18" s="236">
        <v>63</v>
      </c>
      <c r="I18" s="236">
        <v>54</v>
      </c>
      <c r="J18" s="236">
        <v>66</v>
      </c>
    </row>
    <row r="19" spans="1:10" x14ac:dyDescent="0.3">
      <c r="A19" s="14" t="s">
        <v>31</v>
      </c>
      <c r="B19" s="129">
        <v>2751</v>
      </c>
      <c r="C19" s="111">
        <v>1144</v>
      </c>
      <c r="D19" s="111">
        <v>1607</v>
      </c>
      <c r="E19" s="111">
        <v>1832</v>
      </c>
      <c r="F19" s="111">
        <v>659</v>
      </c>
      <c r="G19" s="111">
        <v>1173</v>
      </c>
      <c r="H19" s="236">
        <v>66</v>
      </c>
      <c r="I19" s="236">
        <v>58</v>
      </c>
      <c r="J19" s="236">
        <v>74</v>
      </c>
    </row>
    <row r="20" spans="1:10" x14ac:dyDescent="0.3">
      <c r="A20" s="14" t="s">
        <v>63</v>
      </c>
      <c r="B20" s="129">
        <v>2382</v>
      </c>
      <c r="C20" s="111">
        <v>1096</v>
      </c>
      <c r="D20" s="111">
        <v>1286</v>
      </c>
      <c r="E20" s="111">
        <v>1721</v>
      </c>
      <c r="F20" s="111">
        <v>730</v>
      </c>
      <c r="G20" s="111">
        <v>991</v>
      </c>
      <c r="H20" s="236">
        <v>73</v>
      </c>
      <c r="I20" s="236">
        <v>67</v>
      </c>
      <c r="J20" s="236">
        <v>78</v>
      </c>
    </row>
    <row r="21" spans="1:10" x14ac:dyDescent="0.3">
      <c r="A21" s="14" t="s">
        <v>33</v>
      </c>
      <c r="B21" s="129">
        <v>2553</v>
      </c>
      <c r="C21" s="111">
        <v>975</v>
      </c>
      <c r="D21" s="111">
        <v>1578</v>
      </c>
      <c r="E21" s="111">
        <v>2100</v>
      </c>
      <c r="F21" s="111">
        <v>757</v>
      </c>
      <c r="G21" s="111">
        <v>1343</v>
      </c>
      <c r="H21" s="236">
        <v>81</v>
      </c>
      <c r="I21" s="236">
        <v>77</v>
      </c>
      <c r="J21" s="236">
        <v>84</v>
      </c>
    </row>
    <row r="22" spans="1:10" x14ac:dyDescent="0.3">
      <c r="A22" s="14" t="s">
        <v>34</v>
      </c>
      <c r="B22" s="129">
        <v>1715</v>
      </c>
      <c r="C22" s="111">
        <v>735</v>
      </c>
      <c r="D22" s="111">
        <v>980</v>
      </c>
      <c r="E22" s="111">
        <v>1045</v>
      </c>
      <c r="F22" s="111">
        <v>389</v>
      </c>
      <c r="G22" s="111">
        <v>656</v>
      </c>
      <c r="H22" s="236">
        <v>65</v>
      </c>
      <c r="I22" s="236">
        <v>55</v>
      </c>
      <c r="J22" s="236">
        <v>68</v>
      </c>
    </row>
    <row r="23" spans="1:10" x14ac:dyDescent="0.3">
      <c r="A23" s="14" t="s">
        <v>35</v>
      </c>
      <c r="B23" s="129">
        <v>1528</v>
      </c>
      <c r="C23" s="111">
        <v>631</v>
      </c>
      <c r="D23" s="111">
        <v>897</v>
      </c>
      <c r="E23" s="111">
        <v>1092</v>
      </c>
      <c r="F23" s="111">
        <v>403</v>
      </c>
      <c r="G23" s="111">
        <v>689</v>
      </c>
      <c r="H23" s="236">
        <v>71</v>
      </c>
      <c r="I23" s="236">
        <v>65</v>
      </c>
      <c r="J23" s="236">
        <v>78</v>
      </c>
    </row>
    <row r="24" spans="1:10" x14ac:dyDescent="0.3">
      <c r="A24" s="14" t="s">
        <v>36</v>
      </c>
      <c r="B24" s="129">
        <v>1798</v>
      </c>
      <c r="C24" s="111">
        <v>805</v>
      </c>
      <c r="D24" s="111">
        <v>993</v>
      </c>
      <c r="E24" s="111">
        <v>1397</v>
      </c>
      <c r="F24" s="111">
        <v>580</v>
      </c>
      <c r="G24" s="111">
        <v>817</v>
      </c>
      <c r="H24" s="236">
        <v>78</v>
      </c>
      <c r="I24" s="236">
        <v>73</v>
      </c>
      <c r="J24" s="236">
        <v>83</v>
      </c>
    </row>
    <row r="25" spans="1:10" x14ac:dyDescent="0.3">
      <c r="A25" s="14" t="s">
        <v>37</v>
      </c>
      <c r="B25" s="129">
        <v>970</v>
      </c>
      <c r="C25" s="111">
        <v>425</v>
      </c>
      <c r="D25" s="111">
        <v>545</v>
      </c>
      <c r="E25" s="111">
        <v>675</v>
      </c>
      <c r="F25" s="111">
        <v>259</v>
      </c>
      <c r="G25" s="111">
        <v>416</v>
      </c>
      <c r="H25" s="236">
        <v>70</v>
      </c>
      <c r="I25" s="236">
        <v>62</v>
      </c>
      <c r="J25" s="236">
        <v>78</v>
      </c>
    </row>
    <row r="26" spans="1:10" x14ac:dyDescent="0.3">
      <c r="A26" s="14" t="s">
        <v>38</v>
      </c>
      <c r="B26" s="129">
        <v>3267</v>
      </c>
      <c r="C26" s="111">
        <v>1370</v>
      </c>
      <c r="D26" s="111">
        <v>1897</v>
      </c>
      <c r="E26" s="111">
        <v>2248</v>
      </c>
      <c r="F26" s="111">
        <v>822</v>
      </c>
      <c r="G26" s="111">
        <v>1426</v>
      </c>
      <c r="H26" s="236">
        <v>68</v>
      </c>
      <c r="I26" s="236">
        <v>60</v>
      </c>
      <c r="J26" s="236">
        <v>76</v>
      </c>
    </row>
    <row r="27" spans="1:10" x14ac:dyDescent="0.3">
      <c r="A27" s="14" t="s">
        <v>39</v>
      </c>
      <c r="B27" s="129">
        <v>3454</v>
      </c>
      <c r="C27" s="111">
        <v>1399</v>
      </c>
      <c r="D27" s="111">
        <v>2055</v>
      </c>
      <c r="E27" s="111">
        <v>2528</v>
      </c>
      <c r="F27" s="111">
        <v>918</v>
      </c>
      <c r="G27" s="111">
        <v>1610</v>
      </c>
      <c r="H27" s="236">
        <v>72</v>
      </c>
      <c r="I27" s="236">
        <v>66</v>
      </c>
      <c r="J27" s="236">
        <v>79</v>
      </c>
    </row>
    <row r="28" spans="1:10" x14ac:dyDescent="0.3">
      <c r="A28" s="14" t="s">
        <v>40</v>
      </c>
      <c r="B28" s="129">
        <v>1393</v>
      </c>
      <c r="C28" s="111">
        <v>609</v>
      </c>
      <c r="D28" s="111">
        <v>784</v>
      </c>
      <c r="E28" s="111">
        <v>1144</v>
      </c>
      <c r="F28" s="111">
        <v>465</v>
      </c>
      <c r="G28" s="111">
        <v>679</v>
      </c>
      <c r="H28" s="236">
        <v>81</v>
      </c>
      <c r="I28" s="236">
        <v>77</v>
      </c>
      <c r="J28" s="236">
        <v>85</v>
      </c>
    </row>
    <row r="29" spans="1:10" x14ac:dyDescent="0.3">
      <c r="A29" s="14" t="s">
        <v>41</v>
      </c>
      <c r="B29" s="129">
        <v>3191</v>
      </c>
      <c r="C29" s="111">
        <v>1423</v>
      </c>
      <c r="D29" s="111">
        <v>1768</v>
      </c>
      <c r="E29" s="111">
        <v>2057</v>
      </c>
      <c r="F29" s="111">
        <v>786</v>
      </c>
      <c r="G29" s="111">
        <v>1271</v>
      </c>
      <c r="H29" s="236">
        <v>66</v>
      </c>
      <c r="I29" s="236">
        <v>56</v>
      </c>
      <c r="J29" s="236">
        <v>72</v>
      </c>
    </row>
    <row r="30" spans="1:10" x14ac:dyDescent="0.3">
      <c r="A30" s="14" t="s">
        <v>42</v>
      </c>
      <c r="B30" s="129">
        <v>3147</v>
      </c>
      <c r="C30" s="111">
        <v>1321</v>
      </c>
      <c r="D30" s="111">
        <v>1826</v>
      </c>
      <c r="E30" s="111">
        <v>2382</v>
      </c>
      <c r="F30" s="111">
        <v>885</v>
      </c>
      <c r="G30" s="111">
        <v>1497</v>
      </c>
      <c r="H30" s="236">
        <v>74</v>
      </c>
      <c r="I30" s="236">
        <v>68</v>
      </c>
      <c r="J30" s="236">
        <v>81</v>
      </c>
    </row>
    <row r="31" spans="1:10" x14ac:dyDescent="0.3">
      <c r="A31" s="14" t="s">
        <v>43</v>
      </c>
      <c r="B31" s="129">
        <v>2963</v>
      </c>
      <c r="C31" s="111">
        <v>1280</v>
      </c>
      <c r="D31" s="111">
        <v>1683</v>
      </c>
      <c r="E31" s="111">
        <v>2160</v>
      </c>
      <c r="F31" s="111">
        <v>834</v>
      </c>
      <c r="G31" s="111">
        <v>1326</v>
      </c>
      <c r="H31" s="236">
        <v>73</v>
      </c>
      <c r="I31" s="236">
        <v>66</v>
      </c>
      <c r="J31" s="236">
        <v>79</v>
      </c>
    </row>
    <row r="32" spans="1:10" x14ac:dyDescent="0.3">
      <c r="A32" s="14" t="s">
        <v>44</v>
      </c>
      <c r="B32" s="129">
        <v>2982</v>
      </c>
      <c r="C32" s="111">
        <v>1245</v>
      </c>
      <c r="D32" s="111">
        <v>1737</v>
      </c>
      <c r="E32" s="111">
        <v>2179</v>
      </c>
      <c r="F32" s="111">
        <v>808</v>
      </c>
      <c r="G32" s="111">
        <v>1371</v>
      </c>
      <c r="H32" s="236">
        <v>72</v>
      </c>
      <c r="I32" s="236">
        <v>65</v>
      </c>
      <c r="J32" s="236">
        <v>79</v>
      </c>
    </row>
    <row r="33" spans="1:10" x14ac:dyDescent="0.3">
      <c r="A33" s="14" t="s">
        <v>45</v>
      </c>
      <c r="B33" s="129">
        <v>3009</v>
      </c>
      <c r="C33" s="111">
        <v>1176</v>
      </c>
      <c r="D33" s="111">
        <v>1833</v>
      </c>
      <c r="E33" s="111">
        <v>2184</v>
      </c>
      <c r="F33" s="111">
        <v>735</v>
      </c>
      <c r="G33" s="111">
        <v>1449</v>
      </c>
      <c r="H33" s="236">
        <v>71</v>
      </c>
      <c r="I33" s="236">
        <v>63</v>
      </c>
      <c r="J33" s="236">
        <v>80</v>
      </c>
    </row>
    <row r="34" spans="1:10" x14ac:dyDescent="0.3">
      <c r="A34" s="14" t="s">
        <v>46</v>
      </c>
      <c r="B34" s="129">
        <v>2326</v>
      </c>
      <c r="C34" s="111">
        <v>959</v>
      </c>
      <c r="D34" s="111">
        <v>1367</v>
      </c>
      <c r="E34" s="111">
        <v>1726</v>
      </c>
      <c r="F34" s="111">
        <v>633</v>
      </c>
      <c r="G34" s="111">
        <v>1093</v>
      </c>
      <c r="H34" s="236">
        <v>73</v>
      </c>
      <c r="I34" s="236">
        <v>67</v>
      </c>
      <c r="J34" s="236">
        <v>80</v>
      </c>
    </row>
    <row r="35" spans="1:10" x14ac:dyDescent="0.3">
      <c r="A35" s="14" t="s">
        <v>47</v>
      </c>
      <c r="B35" s="129">
        <v>3129</v>
      </c>
      <c r="C35" s="111">
        <v>1295</v>
      </c>
      <c r="D35" s="111">
        <v>1834</v>
      </c>
      <c r="E35" s="111">
        <v>2286</v>
      </c>
      <c r="F35" s="111">
        <v>832</v>
      </c>
      <c r="G35" s="111">
        <v>1454</v>
      </c>
      <c r="H35" s="236">
        <v>72</v>
      </c>
      <c r="I35" s="236">
        <v>65</v>
      </c>
      <c r="J35" s="236">
        <v>78</v>
      </c>
    </row>
    <row r="36" spans="1:10" x14ac:dyDescent="0.3">
      <c r="A36" s="14" t="s">
        <v>64</v>
      </c>
      <c r="B36" s="129">
        <v>2069</v>
      </c>
      <c r="C36" s="111">
        <v>760</v>
      </c>
      <c r="D36" s="111">
        <v>1309</v>
      </c>
      <c r="E36" s="111">
        <v>1454</v>
      </c>
      <c r="F36" s="111">
        <v>446</v>
      </c>
      <c r="G36" s="111">
        <v>1008</v>
      </c>
      <c r="H36" s="236">
        <v>70</v>
      </c>
      <c r="I36" s="236">
        <v>59</v>
      </c>
      <c r="J36" s="236">
        <v>78</v>
      </c>
    </row>
    <row r="37" spans="1:10" x14ac:dyDescent="0.3">
      <c r="A37" s="15" t="s">
        <v>65</v>
      </c>
      <c r="B37" s="130">
        <v>2135</v>
      </c>
      <c r="C37" s="118">
        <v>824</v>
      </c>
      <c r="D37" s="118">
        <v>1311</v>
      </c>
      <c r="E37" s="118">
        <v>1560</v>
      </c>
      <c r="F37" s="118">
        <v>536</v>
      </c>
      <c r="G37" s="118">
        <v>1024</v>
      </c>
      <c r="H37" s="237">
        <v>72</v>
      </c>
      <c r="I37" s="237">
        <v>66</v>
      </c>
      <c r="J37" s="237">
        <v>79</v>
      </c>
    </row>
    <row r="38" spans="1:10" x14ac:dyDescent="0.3">
      <c r="A38" s="20" t="s">
        <v>453</v>
      </c>
      <c r="B38" s="131"/>
      <c r="C38" s="131"/>
      <c r="D38" s="131"/>
      <c r="E38" s="131"/>
      <c r="F38" s="131"/>
      <c r="G38" s="131"/>
      <c r="H38" s="464"/>
      <c r="I38" s="131"/>
      <c r="J38" s="131"/>
    </row>
  </sheetData>
  <mergeCells count="13">
    <mergeCell ref="H6:H7"/>
    <mergeCell ref="I6:I7"/>
    <mergeCell ref="J6:J7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</mergeCells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workbookViewId="0">
      <selection activeCell="C1" sqref="C1"/>
    </sheetView>
  </sheetViews>
  <sheetFormatPr defaultRowHeight="16.5" x14ac:dyDescent="0.3"/>
  <sheetData>
    <row r="1" spans="1:41" x14ac:dyDescent="0.3">
      <c r="B1" s="5"/>
      <c r="C1" s="19" t="s">
        <v>454</v>
      </c>
      <c r="D1" s="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3">
      <c r="A2" s="20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x14ac:dyDescent="0.3">
      <c r="A3" s="4" t="s">
        <v>402</v>
      </c>
      <c r="B3" s="32"/>
      <c r="C3" s="32"/>
      <c r="D3" s="32"/>
      <c r="E3" s="32"/>
      <c r="F3" s="32"/>
      <c r="G3" s="32"/>
      <c r="H3" s="32"/>
      <c r="I3" s="32"/>
      <c r="J3" s="32"/>
      <c r="K3" s="20" t="s">
        <v>0</v>
      </c>
      <c r="L3" s="32"/>
      <c r="M3" s="32"/>
      <c r="N3" s="32"/>
      <c r="O3" s="32"/>
      <c r="P3" s="20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4" customHeight="1" x14ac:dyDescent="0.3">
      <c r="A4" s="1026" t="s">
        <v>2</v>
      </c>
      <c r="B4" s="894" t="s">
        <v>455</v>
      </c>
      <c r="C4" s="1029"/>
      <c r="D4" s="1029"/>
      <c r="E4" s="1030"/>
      <c r="F4" s="965" t="s">
        <v>456</v>
      </c>
      <c r="G4" s="963"/>
      <c r="H4" s="963"/>
      <c r="I4" s="963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7"/>
      <c r="Z4" s="965" t="s">
        <v>457</v>
      </c>
      <c r="AA4" s="963"/>
      <c r="AB4" s="963"/>
      <c r="AC4" s="963"/>
      <c r="AD4" s="906"/>
      <c r="AE4" s="906"/>
      <c r="AF4" s="906"/>
      <c r="AG4" s="906"/>
      <c r="AH4" s="906"/>
      <c r="AI4" s="906"/>
      <c r="AJ4" s="906"/>
      <c r="AK4" s="906"/>
      <c r="AL4" s="906"/>
      <c r="AM4" s="906"/>
      <c r="AN4" s="906"/>
      <c r="AO4" s="906"/>
    </row>
    <row r="5" spans="1:41" ht="24" customHeight="1" x14ac:dyDescent="0.3">
      <c r="A5" s="1027"/>
      <c r="B5" s="1025"/>
      <c r="C5" s="912"/>
      <c r="D5" s="912"/>
      <c r="E5" s="1021"/>
      <c r="F5" s="965" t="s">
        <v>222</v>
      </c>
      <c r="G5" s="963"/>
      <c r="H5" s="963"/>
      <c r="I5" s="964"/>
      <c r="J5" s="965" t="s">
        <v>458</v>
      </c>
      <c r="K5" s="963"/>
      <c r="L5" s="963"/>
      <c r="M5" s="964"/>
      <c r="N5" s="965" t="s">
        <v>459</v>
      </c>
      <c r="O5" s="963"/>
      <c r="P5" s="963"/>
      <c r="Q5" s="964"/>
      <c r="R5" s="965" t="s">
        <v>460</v>
      </c>
      <c r="S5" s="906"/>
      <c r="T5" s="906"/>
      <c r="U5" s="907"/>
      <c r="V5" s="965" t="s">
        <v>461</v>
      </c>
      <c r="W5" s="906"/>
      <c r="X5" s="906"/>
      <c r="Y5" s="907"/>
      <c r="Z5" s="965" t="s">
        <v>222</v>
      </c>
      <c r="AA5" s="963"/>
      <c r="AB5" s="963"/>
      <c r="AC5" s="964"/>
      <c r="AD5" s="965" t="s">
        <v>462</v>
      </c>
      <c r="AE5" s="963"/>
      <c r="AF5" s="963"/>
      <c r="AG5" s="964"/>
      <c r="AH5" s="965" t="s">
        <v>463</v>
      </c>
      <c r="AI5" s="906"/>
      <c r="AJ5" s="906"/>
      <c r="AK5" s="907"/>
      <c r="AL5" s="965" t="s">
        <v>464</v>
      </c>
      <c r="AM5" s="906"/>
      <c r="AN5" s="906"/>
      <c r="AO5" s="906"/>
    </row>
    <row r="6" spans="1:41" ht="24" customHeight="1" x14ac:dyDescent="0.3">
      <c r="A6" s="1028"/>
      <c r="B6" s="569" t="s">
        <v>405</v>
      </c>
      <c r="C6" s="569" t="s">
        <v>465</v>
      </c>
      <c r="D6" s="569" t="s">
        <v>466</v>
      </c>
      <c r="E6" s="568" t="s">
        <v>467</v>
      </c>
      <c r="F6" s="569" t="s">
        <v>405</v>
      </c>
      <c r="G6" s="569" t="s">
        <v>465</v>
      </c>
      <c r="H6" s="569" t="s">
        <v>466</v>
      </c>
      <c r="I6" s="568" t="s">
        <v>467</v>
      </c>
      <c r="J6" s="568" t="s">
        <v>405</v>
      </c>
      <c r="K6" s="568" t="s">
        <v>465</v>
      </c>
      <c r="L6" s="568" t="s">
        <v>466</v>
      </c>
      <c r="M6" s="568" t="s">
        <v>467</v>
      </c>
      <c r="N6" s="568" t="s">
        <v>405</v>
      </c>
      <c r="O6" s="568" t="s">
        <v>465</v>
      </c>
      <c r="P6" s="568" t="s">
        <v>466</v>
      </c>
      <c r="Q6" s="568" t="s">
        <v>467</v>
      </c>
      <c r="R6" s="568" t="s">
        <v>405</v>
      </c>
      <c r="S6" s="568" t="s">
        <v>465</v>
      </c>
      <c r="T6" s="568" t="s">
        <v>466</v>
      </c>
      <c r="U6" s="568" t="s">
        <v>467</v>
      </c>
      <c r="V6" s="571" t="s">
        <v>405</v>
      </c>
      <c r="W6" s="568" t="s">
        <v>465</v>
      </c>
      <c r="X6" s="568" t="s">
        <v>466</v>
      </c>
      <c r="Y6" s="572" t="s">
        <v>467</v>
      </c>
      <c r="Z6" s="568" t="s">
        <v>405</v>
      </c>
      <c r="AA6" s="568" t="s">
        <v>465</v>
      </c>
      <c r="AB6" s="568" t="s">
        <v>466</v>
      </c>
      <c r="AC6" s="568" t="s">
        <v>467</v>
      </c>
      <c r="AD6" s="568" t="s">
        <v>405</v>
      </c>
      <c r="AE6" s="568" t="s">
        <v>465</v>
      </c>
      <c r="AF6" s="568" t="s">
        <v>466</v>
      </c>
      <c r="AG6" s="568" t="s">
        <v>467</v>
      </c>
      <c r="AH6" s="568" t="s">
        <v>405</v>
      </c>
      <c r="AI6" s="568" t="s">
        <v>465</v>
      </c>
      <c r="AJ6" s="568" t="s">
        <v>466</v>
      </c>
      <c r="AK6" s="568" t="s">
        <v>467</v>
      </c>
      <c r="AL6" s="571" t="s">
        <v>405</v>
      </c>
      <c r="AM6" s="568" t="s">
        <v>465</v>
      </c>
      <c r="AN6" s="568" t="s">
        <v>466</v>
      </c>
      <c r="AO6" s="572" t="s">
        <v>467</v>
      </c>
    </row>
    <row r="7" spans="1:41" ht="24" customHeight="1" x14ac:dyDescent="0.3">
      <c r="A7" s="95" t="s">
        <v>21</v>
      </c>
      <c r="B7" s="193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</row>
    <row r="8" spans="1:41" ht="24" customHeight="1" x14ac:dyDescent="0.3">
      <c r="A8" s="95" t="s">
        <v>22</v>
      </c>
      <c r="B8" s="193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</row>
    <row r="9" spans="1:41" ht="24" customHeight="1" x14ac:dyDescent="0.3">
      <c r="A9" s="95" t="s">
        <v>23</v>
      </c>
      <c r="B9" s="129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</row>
    <row r="10" spans="1:41" ht="24" customHeight="1" x14ac:dyDescent="0.3">
      <c r="A10" s="95" t="s">
        <v>24</v>
      </c>
      <c r="B10" s="129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</row>
    <row r="11" spans="1:41" ht="24" customHeight="1" x14ac:dyDescent="0.3">
      <c r="A11" s="100" t="s">
        <v>25</v>
      </c>
      <c r="B11" s="130">
        <v>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32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232">
        <v>0</v>
      </c>
      <c r="AM11" s="232">
        <v>0</v>
      </c>
      <c r="AN11" s="232">
        <v>0</v>
      </c>
      <c r="AO11" s="232">
        <v>0</v>
      </c>
    </row>
    <row r="12" spans="1:41" ht="24" customHeight="1" x14ac:dyDescent="0.3">
      <c r="A12" s="100" t="s">
        <v>26</v>
      </c>
      <c r="B12" s="130">
        <v>0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2">
        <v>0</v>
      </c>
      <c r="Y12" s="232">
        <v>0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</row>
    <row r="13" spans="1:41" x14ac:dyDescent="0.3">
      <c r="A13" s="20" t="s">
        <v>407</v>
      </c>
      <c r="B13" s="41"/>
      <c r="C13" s="41"/>
      <c r="D13" s="41"/>
      <c r="E13" s="238" t="s">
        <v>0</v>
      </c>
      <c r="F13" s="41"/>
      <c r="G13" s="41"/>
      <c r="H13" s="41"/>
      <c r="I13" s="238"/>
      <c r="J13" s="41"/>
      <c r="K13" s="41"/>
      <c r="L13" s="41"/>
      <c r="M13" s="238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</sheetData>
  <mergeCells count="13">
    <mergeCell ref="AD5:AG5"/>
    <mergeCell ref="AH5:AK5"/>
    <mergeCell ref="AL5:AO5"/>
    <mergeCell ref="A4:A6"/>
    <mergeCell ref="B4:E5"/>
    <mergeCell ref="F4:Y4"/>
    <mergeCell ref="Z4:AO4"/>
    <mergeCell ref="F5:I5"/>
    <mergeCell ref="J5:M5"/>
    <mergeCell ref="N5:Q5"/>
    <mergeCell ref="R5:U5"/>
    <mergeCell ref="V5:Y5"/>
    <mergeCell ref="Z5:AC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B1" activePane="topRight" state="frozen"/>
      <selection pane="topRight" activeCell="C1" sqref="C1:K1"/>
    </sheetView>
  </sheetViews>
  <sheetFormatPr defaultRowHeight="16.5" x14ac:dyDescent="0.3"/>
  <cols>
    <col min="1" max="1" width="9.625" customWidth="1"/>
    <col min="2" max="11" width="5.875" customWidth="1"/>
    <col min="12" max="12" width="6.625" customWidth="1"/>
    <col min="13" max="13" width="6" customWidth="1"/>
    <col min="14" max="18" width="6.625" customWidth="1"/>
    <col min="19" max="22" width="7.625" customWidth="1"/>
    <col min="23" max="26" width="5.625" customWidth="1"/>
  </cols>
  <sheetData>
    <row r="1" spans="1:26" ht="21" customHeight="1" x14ac:dyDescent="0.15">
      <c r="A1" s="417"/>
      <c r="B1" s="417"/>
      <c r="C1" s="861" t="s">
        <v>709</v>
      </c>
      <c r="D1" s="861"/>
      <c r="E1" s="861"/>
      <c r="F1" s="861"/>
      <c r="G1" s="861"/>
      <c r="H1" s="861"/>
      <c r="I1" s="861"/>
      <c r="J1" s="861"/>
      <c r="K1" s="861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</row>
    <row r="2" spans="1:26" ht="21" customHeight="1" x14ac:dyDescent="0.15">
      <c r="A2" s="417"/>
      <c r="B2" s="417"/>
      <c r="C2" s="417"/>
      <c r="D2" s="417"/>
      <c r="E2" s="417"/>
      <c r="F2" s="417"/>
      <c r="G2" s="417"/>
      <c r="H2" s="422"/>
      <c r="I2" s="422"/>
      <c r="J2" s="422"/>
      <c r="K2" s="422"/>
      <c r="L2" s="422"/>
      <c r="M2" s="422"/>
      <c r="N2" s="422"/>
      <c r="O2" s="424" t="s">
        <v>0</v>
      </c>
      <c r="P2" s="422"/>
      <c r="Q2" s="424" t="s">
        <v>0</v>
      </c>
      <c r="R2" s="422"/>
      <c r="S2" s="422"/>
      <c r="T2" s="422"/>
      <c r="U2" s="422"/>
      <c r="V2" s="422"/>
      <c r="W2" s="422"/>
      <c r="X2" s="422"/>
      <c r="Y2" s="417"/>
      <c r="Z2" s="417"/>
    </row>
    <row r="3" spans="1:26" ht="21" customHeight="1" x14ac:dyDescent="0.3">
      <c r="A3" s="418" t="s">
        <v>51</v>
      </c>
      <c r="B3" s="418"/>
      <c r="C3" s="418"/>
      <c r="D3" s="418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</row>
    <row r="4" spans="1:26" ht="21" customHeight="1" x14ac:dyDescent="0.3">
      <c r="A4" s="847" t="s">
        <v>710</v>
      </c>
      <c r="B4" s="858" t="s">
        <v>470</v>
      </c>
      <c r="C4" s="859"/>
      <c r="D4" s="860"/>
      <c r="E4" s="855" t="s">
        <v>711</v>
      </c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7"/>
      <c r="W4" s="854" t="s">
        <v>712</v>
      </c>
      <c r="X4" s="848"/>
      <c r="Y4" s="848"/>
      <c r="Z4" s="843"/>
    </row>
    <row r="5" spans="1:26" ht="36" x14ac:dyDescent="0.3">
      <c r="A5" s="847"/>
      <c r="B5" s="426"/>
      <c r="C5" s="421" t="s">
        <v>69</v>
      </c>
      <c r="D5" s="421" t="s">
        <v>70</v>
      </c>
      <c r="E5" s="425"/>
      <c r="F5" s="420" t="s">
        <v>71</v>
      </c>
      <c r="G5" s="421" t="s">
        <v>719</v>
      </c>
      <c r="H5" s="421" t="s">
        <v>72</v>
      </c>
      <c r="I5" s="421" t="s">
        <v>73</v>
      </c>
      <c r="J5" s="421" t="s">
        <v>74</v>
      </c>
      <c r="K5" s="421" t="s">
        <v>75</v>
      </c>
      <c r="L5" s="421" t="s">
        <v>713</v>
      </c>
      <c r="M5" s="421" t="s">
        <v>721</v>
      </c>
      <c r="N5" s="421" t="s">
        <v>76</v>
      </c>
      <c r="O5" s="421" t="s">
        <v>714</v>
      </c>
      <c r="P5" s="421" t="s">
        <v>77</v>
      </c>
      <c r="Q5" s="421" t="s">
        <v>715</v>
      </c>
      <c r="R5" s="421" t="s">
        <v>716</v>
      </c>
      <c r="S5" s="421" t="s">
        <v>720</v>
      </c>
      <c r="T5" s="421" t="s">
        <v>717</v>
      </c>
      <c r="U5" s="421" t="s">
        <v>718</v>
      </c>
      <c r="V5" s="421" t="s">
        <v>78</v>
      </c>
      <c r="W5" s="425"/>
      <c r="X5" s="421" t="s">
        <v>79</v>
      </c>
      <c r="Y5" s="421" t="s">
        <v>80</v>
      </c>
      <c r="Z5" s="423" t="s">
        <v>81</v>
      </c>
    </row>
    <row r="6" spans="1:26" ht="24" customHeight="1" x14ac:dyDescent="0.3">
      <c r="A6" s="14" t="s">
        <v>82</v>
      </c>
      <c r="B6" s="573">
        <v>47</v>
      </c>
      <c r="C6" s="533">
        <v>22</v>
      </c>
      <c r="D6" s="533">
        <v>25</v>
      </c>
      <c r="E6" s="533">
        <v>25</v>
      </c>
      <c r="F6" s="533">
        <v>3</v>
      </c>
      <c r="G6" s="532">
        <v>0</v>
      </c>
      <c r="H6" s="533">
        <v>1</v>
      </c>
      <c r="I6" s="532">
        <v>0</v>
      </c>
      <c r="J6" s="532">
        <v>0</v>
      </c>
      <c r="K6" s="532">
        <v>13</v>
      </c>
      <c r="L6" s="532">
        <v>3</v>
      </c>
      <c r="M6" s="532">
        <v>2</v>
      </c>
      <c r="N6" s="532">
        <v>1</v>
      </c>
      <c r="O6" s="533">
        <v>1</v>
      </c>
      <c r="P6" s="533">
        <v>1</v>
      </c>
      <c r="Q6" s="532">
        <v>0</v>
      </c>
      <c r="R6" s="532">
        <v>0</v>
      </c>
      <c r="S6" s="532">
        <v>0</v>
      </c>
      <c r="T6" s="532">
        <v>0</v>
      </c>
      <c r="U6" s="532">
        <v>0</v>
      </c>
      <c r="V6" s="532">
        <v>0</v>
      </c>
      <c r="W6" s="533">
        <v>22</v>
      </c>
      <c r="X6" s="533">
        <v>9</v>
      </c>
      <c r="Y6" s="533">
        <v>5</v>
      </c>
      <c r="Z6" s="574">
        <v>8</v>
      </c>
    </row>
    <row r="7" spans="1:26" ht="24" customHeight="1" x14ac:dyDescent="0.3">
      <c r="A7" s="14" t="s">
        <v>22</v>
      </c>
      <c r="B7" s="575">
        <v>46</v>
      </c>
      <c r="C7" s="537">
        <v>21</v>
      </c>
      <c r="D7" s="537">
        <v>25</v>
      </c>
      <c r="E7" s="537">
        <v>26</v>
      </c>
      <c r="F7" s="537">
        <v>3</v>
      </c>
      <c r="G7" s="536">
        <v>0</v>
      </c>
      <c r="H7" s="537">
        <v>1</v>
      </c>
      <c r="I7" s="536">
        <v>0</v>
      </c>
      <c r="J7" s="536">
        <v>0</v>
      </c>
      <c r="K7" s="536">
        <v>12</v>
      </c>
      <c r="L7" s="536">
        <v>2</v>
      </c>
      <c r="M7" s="536">
        <v>2</v>
      </c>
      <c r="N7" s="536">
        <v>2</v>
      </c>
      <c r="O7" s="537">
        <v>1</v>
      </c>
      <c r="P7" s="537">
        <v>1</v>
      </c>
      <c r="Q7" s="536">
        <v>0</v>
      </c>
      <c r="R7" s="536">
        <v>0</v>
      </c>
      <c r="S7" s="536">
        <v>1</v>
      </c>
      <c r="T7" s="536">
        <v>0</v>
      </c>
      <c r="U7" s="536">
        <v>1</v>
      </c>
      <c r="V7" s="536">
        <v>0</v>
      </c>
      <c r="W7" s="537">
        <v>20</v>
      </c>
      <c r="X7" s="537">
        <v>8</v>
      </c>
      <c r="Y7" s="537">
        <v>5</v>
      </c>
      <c r="Z7" s="576">
        <v>7</v>
      </c>
    </row>
    <row r="8" spans="1:26" ht="24" customHeight="1" x14ac:dyDescent="0.3">
      <c r="A8" s="14" t="s">
        <v>83</v>
      </c>
      <c r="B8" s="577">
        <v>52</v>
      </c>
      <c r="C8" s="578">
        <v>21</v>
      </c>
      <c r="D8" s="578">
        <v>31</v>
      </c>
      <c r="E8" s="578">
        <v>30</v>
      </c>
      <c r="F8" s="579">
        <v>3</v>
      </c>
      <c r="G8" s="579">
        <v>0</v>
      </c>
      <c r="H8" s="579">
        <v>1</v>
      </c>
      <c r="I8" s="579">
        <v>0</v>
      </c>
      <c r="J8" s="579">
        <v>0</v>
      </c>
      <c r="K8" s="579">
        <v>16</v>
      </c>
      <c r="L8" s="579">
        <v>2</v>
      </c>
      <c r="M8" s="579">
        <v>2</v>
      </c>
      <c r="N8" s="579">
        <v>2</v>
      </c>
      <c r="O8" s="579">
        <v>1</v>
      </c>
      <c r="P8" s="579">
        <v>1</v>
      </c>
      <c r="Q8" s="579">
        <v>0</v>
      </c>
      <c r="R8" s="578">
        <v>0</v>
      </c>
      <c r="S8" s="578">
        <v>1</v>
      </c>
      <c r="T8" s="578">
        <v>0</v>
      </c>
      <c r="U8" s="578">
        <v>1</v>
      </c>
      <c r="V8" s="578">
        <v>0</v>
      </c>
      <c r="W8" s="578">
        <v>22</v>
      </c>
      <c r="X8" s="578">
        <v>8</v>
      </c>
      <c r="Y8" s="578">
        <v>7</v>
      </c>
      <c r="Z8" s="580">
        <v>7</v>
      </c>
    </row>
    <row r="9" spans="1:26" ht="24" customHeight="1" x14ac:dyDescent="0.3">
      <c r="A9" s="14" t="s">
        <v>24</v>
      </c>
      <c r="B9" s="577">
        <v>57</v>
      </c>
      <c r="C9" s="578">
        <v>20</v>
      </c>
      <c r="D9" s="578">
        <v>37</v>
      </c>
      <c r="E9" s="578">
        <v>31</v>
      </c>
      <c r="F9" s="579">
        <v>4</v>
      </c>
      <c r="G9" s="579"/>
      <c r="H9" s="579">
        <v>1</v>
      </c>
      <c r="I9" s="579"/>
      <c r="J9" s="579"/>
      <c r="K9" s="579">
        <v>17</v>
      </c>
      <c r="L9" s="579">
        <v>2</v>
      </c>
      <c r="M9" s="579">
        <v>2</v>
      </c>
      <c r="N9" s="579">
        <v>3</v>
      </c>
      <c r="O9" s="579">
        <v>1</v>
      </c>
      <c r="P9" s="579">
        <v>1</v>
      </c>
      <c r="Q9" s="579"/>
      <c r="R9" s="578"/>
      <c r="S9" s="578"/>
      <c r="T9" s="578"/>
      <c r="U9" s="578"/>
      <c r="V9" s="578"/>
      <c r="W9" s="578">
        <v>26</v>
      </c>
      <c r="X9" s="578">
        <v>14</v>
      </c>
      <c r="Y9" s="578">
        <v>6</v>
      </c>
      <c r="Z9" s="580">
        <v>6</v>
      </c>
    </row>
    <row r="10" spans="1:26" ht="24" customHeight="1" x14ac:dyDescent="0.3">
      <c r="A10" s="15" t="s">
        <v>25</v>
      </c>
      <c r="B10" s="581">
        <v>65</v>
      </c>
      <c r="C10" s="582">
        <v>24</v>
      </c>
      <c r="D10" s="582">
        <v>41</v>
      </c>
      <c r="E10" s="582">
        <v>24</v>
      </c>
      <c r="F10" s="583">
        <v>4</v>
      </c>
      <c r="G10" s="583">
        <v>0</v>
      </c>
      <c r="H10" s="583">
        <v>1</v>
      </c>
      <c r="I10" s="583">
        <v>0</v>
      </c>
      <c r="J10" s="583">
        <v>0</v>
      </c>
      <c r="K10" s="583">
        <v>11</v>
      </c>
      <c r="L10" s="583">
        <v>3</v>
      </c>
      <c r="M10" s="583">
        <v>2</v>
      </c>
      <c r="N10" s="583">
        <v>2</v>
      </c>
      <c r="O10" s="583">
        <v>1</v>
      </c>
      <c r="P10" s="583">
        <v>0</v>
      </c>
      <c r="Q10" s="583">
        <v>0</v>
      </c>
      <c r="R10" s="582">
        <v>0</v>
      </c>
      <c r="S10" s="582">
        <v>0</v>
      </c>
      <c r="T10" s="582">
        <v>0</v>
      </c>
      <c r="U10" s="582">
        <v>0</v>
      </c>
      <c r="V10" s="582">
        <v>0</v>
      </c>
      <c r="W10" s="582">
        <v>41</v>
      </c>
      <c r="X10" s="582">
        <v>27</v>
      </c>
      <c r="Y10" s="582">
        <v>6</v>
      </c>
      <c r="Z10" s="584">
        <v>8</v>
      </c>
    </row>
    <row r="11" spans="1:26" ht="24" customHeight="1" x14ac:dyDescent="0.3">
      <c r="A11" s="15" t="s">
        <v>26</v>
      </c>
      <c r="B11" s="37">
        <f t="shared" ref="B11" si="0">SUM(E11+W11)</f>
        <v>68</v>
      </c>
      <c r="C11" s="38">
        <v>25</v>
      </c>
      <c r="D11" s="38">
        <v>43</v>
      </c>
      <c r="E11" s="38">
        <f>SUM(F11:V11)</f>
        <v>29</v>
      </c>
      <c r="F11" s="39">
        <v>4</v>
      </c>
      <c r="G11" s="40">
        <v>0</v>
      </c>
      <c r="H11" s="40">
        <v>1</v>
      </c>
      <c r="I11" s="40">
        <v>0</v>
      </c>
      <c r="J11" s="40">
        <v>0</v>
      </c>
      <c r="K11" s="40">
        <v>15</v>
      </c>
      <c r="L11" s="39">
        <v>4</v>
      </c>
      <c r="M11" s="39">
        <v>2</v>
      </c>
      <c r="N11" s="39">
        <v>2</v>
      </c>
      <c r="O11" s="39">
        <v>1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8">
        <f>SUM(X11:Z11)</f>
        <v>39</v>
      </c>
      <c r="X11" s="39">
        <v>26</v>
      </c>
      <c r="Y11" s="39">
        <v>6</v>
      </c>
      <c r="Z11" s="39">
        <v>7</v>
      </c>
    </row>
    <row r="12" spans="1:26" ht="24" customHeight="1" x14ac:dyDescent="0.3">
      <c r="A12" s="4" t="s">
        <v>50</v>
      </c>
      <c r="B12" s="4"/>
      <c r="C12" s="3"/>
      <c r="D12" s="3"/>
      <c r="E12" s="3"/>
      <c r="F12" s="3"/>
      <c r="G12" s="3"/>
      <c r="H12" s="4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 x14ac:dyDescent="0.3">
      <c r="A13" s="3" t="s">
        <v>84</v>
      </c>
      <c r="B13" s="3"/>
      <c r="C13" s="3"/>
      <c r="D13" s="3"/>
      <c r="E13" s="3"/>
      <c r="F13" s="3"/>
      <c r="G13" s="3"/>
      <c r="H13" s="4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</sheetData>
  <mergeCells count="5">
    <mergeCell ref="W4:Z4"/>
    <mergeCell ref="E4:V4"/>
    <mergeCell ref="A4:A5"/>
    <mergeCell ref="B4:D4"/>
    <mergeCell ref="C1:K1"/>
  </mergeCells>
  <phoneticPr fontId="3" type="noConversion"/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" sqref="C1"/>
    </sheetView>
  </sheetViews>
  <sheetFormatPr defaultRowHeight="16.5" x14ac:dyDescent="0.3"/>
  <cols>
    <col min="1" max="15" width="12.625" customWidth="1"/>
  </cols>
  <sheetData>
    <row r="1" spans="1:15" x14ac:dyDescent="0.3">
      <c r="B1" s="32"/>
      <c r="C1" s="19" t="s">
        <v>760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5"/>
      <c r="O1" s="5"/>
    </row>
    <row r="2" spans="1:15" x14ac:dyDescent="0.3">
      <c r="A2" s="32"/>
      <c r="B2" s="32"/>
      <c r="C2" s="239"/>
      <c r="D2" s="32"/>
      <c r="E2" s="32"/>
      <c r="F2" s="32"/>
      <c r="G2" s="32"/>
      <c r="H2" s="32"/>
      <c r="I2" s="32"/>
      <c r="J2" s="32"/>
      <c r="K2" s="32"/>
      <c r="L2" s="32"/>
      <c r="M2" s="32"/>
      <c r="N2" s="5"/>
      <c r="O2" s="5"/>
    </row>
    <row r="3" spans="1:15" x14ac:dyDescent="0.3">
      <c r="A3" s="20" t="s">
        <v>402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6"/>
      <c r="O3" s="16"/>
    </row>
    <row r="4" spans="1:15" ht="24" customHeight="1" x14ac:dyDescent="0.3">
      <c r="A4" s="969" t="s">
        <v>2</v>
      </c>
      <c r="B4" s="880" t="s">
        <v>468</v>
      </c>
      <c r="C4" s="911"/>
      <c r="D4" s="911"/>
      <c r="E4" s="911"/>
      <c r="F4" s="911"/>
      <c r="G4" s="911"/>
      <c r="H4" s="911"/>
      <c r="I4" s="990"/>
      <c r="J4" s="880" t="s">
        <v>469</v>
      </c>
      <c r="K4" s="1020"/>
      <c r="L4" s="1020"/>
      <c r="M4" s="1020"/>
      <c r="N4" s="1020"/>
      <c r="O4" s="1020"/>
    </row>
    <row r="5" spans="1:15" ht="24" customHeight="1" x14ac:dyDescent="0.3">
      <c r="A5" s="969"/>
      <c r="B5" s="967" t="s">
        <v>470</v>
      </c>
      <c r="C5" s="969"/>
      <c r="D5" s="966" t="s">
        <v>471</v>
      </c>
      <c r="E5" s="966"/>
      <c r="F5" s="966" t="s">
        <v>472</v>
      </c>
      <c r="G5" s="966"/>
      <c r="H5" s="966" t="s">
        <v>473</v>
      </c>
      <c r="I5" s="966"/>
      <c r="J5" s="1031"/>
      <c r="K5" s="890" t="s">
        <v>474</v>
      </c>
      <c r="L5" s="885" t="s">
        <v>475</v>
      </c>
      <c r="M5" s="885" t="s">
        <v>476</v>
      </c>
      <c r="N5" s="885" t="s">
        <v>477</v>
      </c>
      <c r="O5" s="883" t="s">
        <v>478</v>
      </c>
    </row>
    <row r="6" spans="1:15" ht="24" customHeight="1" x14ac:dyDescent="0.3">
      <c r="A6" s="969"/>
      <c r="B6" s="556" t="s">
        <v>479</v>
      </c>
      <c r="C6" s="556" t="s">
        <v>480</v>
      </c>
      <c r="D6" s="556" t="s">
        <v>479</v>
      </c>
      <c r="E6" s="556" t="s">
        <v>480</v>
      </c>
      <c r="F6" s="556" t="s">
        <v>479</v>
      </c>
      <c r="G6" s="556" t="s">
        <v>480</v>
      </c>
      <c r="H6" s="556" t="s">
        <v>479</v>
      </c>
      <c r="I6" s="556" t="s">
        <v>480</v>
      </c>
      <c r="J6" s="1022"/>
      <c r="K6" s="896"/>
      <c r="L6" s="1017"/>
      <c r="M6" s="1022"/>
      <c r="N6" s="1017"/>
      <c r="O6" s="993"/>
    </row>
    <row r="7" spans="1:15" ht="24" customHeight="1" x14ac:dyDescent="0.3">
      <c r="A7" s="14" t="s">
        <v>82</v>
      </c>
      <c r="B7" s="24">
        <v>2</v>
      </c>
      <c r="C7" s="25">
        <v>18</v>
      </c>
      <c r="D7" s="25">
        <v>1</v>
      </c>
      <c r="E7" s="25">
        <v>10</v>
      </c>
      <c r="F7" s="26">
        <v>1</v>
      </c>
      <c r="G7" s="26">
        <v>8</v>
      </c>
      <c r="H7" s="26">
        <v>0</v>
      </c>
      <c r="I7" s="26">
        <v>0</v>
      </c>
      <c r="J7" s="25">
        <v>56</v>
      </c>
      <c r="K7" s="25">
        <v>53</v>
      </c>
      <c r="L7" s="25">
        <v>2</v>
      </c>
      <c r="M7" s="25">
        <v>1</v>
      </c>
      <c r="N7" s="25">
        <v>0</v>
      </c>
      <c r="O7" s="25">
        <v>0</v>
      </c>
    </row>
    <row r="8" spans="1:15" ht="24" customHeight="1" x14ac:dyDescent="0.3">
      <c r="A8" s="14" t="s">
        <v>22</v>
      </c>
      <c r="B8" s="24">
        <v>0</v>
      </c>
      <c r="C8" s="25">
        <v>0</v>
      </c>
      <c r="D8" s="25">
        <v>0</v>
      </c>
      <c r="E8" s="25">
        <v>0</v>
      </c>
      <c r="F8" s="26">
        <v>0</v>
      </c>
      <c r="G8" s="26">
        <v>0</v>
      </c>
      <c r="H8" s="26">
        <v>0</v>
      </c>
      <c r="I8" s="26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ht="24" customHeight="1" x14ac:dyDescent="0.3">
      <c r="A9" s="14" t="s">
        <v>83</v>
      </c>
      <c r="B9" s="24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</row>
    <row r="10" spans="1:15" ht="24" customHeight="1" x14ac:dyDescent="0.3">
      <c r="A10" s="14" t="s">
        <v>24</v>
      </c>
      <c r="B10" s="24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ht="24" customHeight="1" x14ac:dyDescent="0.3">
      <c r="A11" s="15" t="s">
        <v>25</v>
      </c>
      <c r="B11" s="240">
        <v>0</v>
      </c>
      <c r="C11" s="241">
        <v>0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</row>
    <row r="12" spans="1:15" ht="24" customHeight="1" x14ac:dyDescent="0.3">
      <c r="A12" s="15" t="s">
        <v>26</v>
      </c>
      <c r="B12" s="240">
        <v>0</v>
      </c>
      <c r="C12" s="241"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</row>
    <row r="13" spans="1:15" x14ac:dyDescent="0.3">
      <c r="A13" s="20" t="s">
        <v>481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/>
      <c r="N13" s="5"/>
      <c r="O13" s="5"/>
    </row>
  </sheetData>
  <mergeCells count="13">
    <mergeCell ref="M5:M6"/>
    <mergeCell ref="N5:N6"/>
    <mergeCell ref="O5:O6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C1" sqref="C1"/>
    </sheetView>
  </sheetViews>
  <sheetFormatPr defaultRowHeight="16.5" x14ac:dyDescent="0.3"/>
  <sheetData>
    <row r="1" spans="1:25" x14ac:dyDescent="0.3">
      <c r="B1" s="32"/>
      <c r="C1" s="19" t="s">
        <v>482</v>
      </c>
      <c r="D1" s="32"/>
      <c r="E1" s="5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5"/>
      <c r="W1" s="5"/>
      <c r="X1" s="5"/>
      <c r="Y1" s="5"/>
    </row>
    <row r="2" spans="1:25" x14ac:dyDescent="0.3">
      <c r="A2" s="20" t="s">
        <v>311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0" t="s">
        <v>0</v>
      </c>
      <c r="Q2" s="32"/>
      <c r="R2" s="32"/>
      <c r="S2" s="32"/>
      <c r="T2" s="32"/>
      <c r="U2" s="32"/>
      <c r="V2" s="5"/>
      <c r="W2" s="5"/>
      <c r="X2" s="5"/>
      <c r="Y2" s="5"/>
    </row>
    <row r="3" spans="1:25" ht="24" customHeight="1" x14ac:dyDescent="0.3">
      <c r="A3" s="1042" t="s">
        <v>2</v>
      </c>
      <c r="B3" s="1033" t="s">
        <v>196</v>
      </c>
      <c r="C3" s="1034"/>
      <c r="D3" s="1034"/>
      <c r="E3" s="1034"/>
      <c r="F3" s="1034"/>
      <c r="G3" s="1045"/>
      <c r="H3" s="1032" t="s">
        <v>483</v>
      </c>
      <c r="I3" s="1032"/>
      <c r="J3" s="1032"/>
      <c r="K3" s="1032"/>
      <c r="L3" s="1032" t="s">
        <v>484</v>
      </c>
      <c r="M3" s="1032"/>
      <c r="N3" s="1032"/>
      <c r="O3" s="1032"/>
      <c r="P3" s="1032" t="s">
        <v>485</v>
      </c>
      <c r="Q3" s="1032"/>
      <c r="R3" s="1032"/>
      <c r="S3" s="1032"/>
      <c r="T3" s="1033" t="s">
        <v>486</v>
      </c>
      <c r="U3" s="1034"/>
      <c r="V3" s="1034"/>
      <c r="W3" s="1034"/>
      <c r="X3" s="242"/>
      <c r="Y3" s="242"/>
    </row>
    <row r="4" spans="1:25" ht="24" customHeight="1" x14ac:dyDescent="0.3">
      <c r="A4" s="1043"/>
      <c r="B4" s="1035" t="s">
        <v>405</v>
      </c>
      <c r="C4" s="1035" t="s">
        <v>465</v>
      </c>
      <c r="D4" s="1037" t="s">
        <v>466</v>
      </c>
      <c r="E4" s="1037" t="s">
        <v>487</v>
      </c>
      <c r="F4" s="1039"/>
      <c r="G4" s="1040"/>
      <c r="H4" s="1035" t="s">
        <v>405</v>
      </c>
      <c r="I4" s="1035" t="s">
        <v>465</v>
      </c>
      <c r="J4" s="1035" t="s">
        <v>466</v>
      </c>
      <c r="K4" s="1035" t="s">
        <v>467</v>
      </c>
      <c r="L4" s="1035" t="s">
        <v>405</v>
      </c>
      <c r="M4" s="1035" t="s">
        <v>465</v>
      </c>
      <c r="N4" s="1035" t="s">
        <v>466</v>
      </c>
      <c r="O4" s="1035" t="s">
        <v>467</v>
      </c>
      <c r="P4" s="1035" t="s">
        <v>405</v>
      </c>
      <c r="Q4" s="1035" t="s">
        <v>465</v>
      </c>
      <c r="R4" s="1035" t="s">
        <v>466</v>
      </c>
      <c r="S4" s="1035" t="s">
        <v>467</v>
      </c>
      <c r="T4" s="1035" t="s">
        <v>405</v>
      </c>
      <c r="U4" s="1035" t="s">
        <v>465</v>
      </c>
      <c r="V4" s="1035" t="s">
        <v>466</v>
      </c>
      <c r="W4" s="1037" t="s">
        <v>488</v>
      </c>
      <c r="X4" s="1041"/>
      <c r="Y4" s="1041"/>
    </row>
    <row r="5" spans="1:25" ht="24" customHeight="1" x14ac:dyDescent="0.3">
      <c r="A5" s="1044"/>
      <c r="B5" s="1036"/>
      <c r="C5" s="1036"/>
      <c r="D5" s="1038"/>
      <c r="E5" s="563"/>
      <c r="F5" s="243" t="s">
        <v>69</v>
      </c>
      <c r="G5" s="243" t="s">
        <v>70</v>
      </c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6"/>
      <c r="T5" s="1036"/>
      <c r="U5" s="1036"/>
      <c r="V5" s="1036"/>
      <c r="W5" s="563"/>
      <c r="X5" s="563" t="s">
        <v>489</v>
      </c>
      <c r="Y5" s="563" t="s">
        <v>490</v>
      </c>
    </row>
    <row r="6" spans="1:25" ht="24" customHeight="1" x14ac:dyDescent="0.3">
      <c r="A6" s="244" t="s">
        <v>21</v>
      </c>
      <c r="B6" s="761">
        <v>4</v>
      </c>
      <c r="C6" s="762">
        <v>4</v>
      </c>
      <c r="D6" s="762">
        <v>4</v>
      </c>
      <c r="E6" s="762">
        <v>109</v>
      </c>
      <c r="F6" s="509">
        <v>0</v>
      </c>
      <c r="G6" s="509">
        <v>0</v>
      </c>
      <c r="H6" s="762">
        <v>3</v>
      </c>
      <c r="I6" s="762">
        <v>4</v>
      </c>
      <c r="J6" s="762">
        <v>2</v>
      </c>
      <c r="K6" s="762">
        <v>104</v>
      </c>
      <c r="L6" s="763">
        <v>0</v>
      </c>
      <c r="M6" s="763">
        <v>0</v>
      </c>
      <c r="N6" s="763">
        <v>0</v>
      </c>
      <c r="O6" s="763">
        <v>0</v>
      </c>
      <c r="P6" s="763">
        <v>0</v>
      </c>
      <c r="Q6" s="763">
        <v>0</v>
      </c>
      <c r="R6" s="763">
        <v>0</v>
      </c>
      <c r="S6" s="763">
        <v>0</v>
      </c>
      <c r="T6" s="763">
        <v>0</v>
      </c>
      <c r="U6" s="763">
        <v>0</v>
      </c>
      <c r="V6" s="763">
        <v>0</v>
      </c>
      <c r="W6" s="763">
        <v>0</v>
      </c>
      <c r="X6" s="764"/>
      <c r="Y6" s="765"/>
    </row>
    <row r="7" spans="1:25" ht="24" customHeight="1" x14ac:dyDescent="0.3">
      <c r="A7" s="244" t="s">
        <v>22</v>
      </c>
      <c r="B7" s="766">
        <v>3</v>
      </c>
      <c r="C7" s="767">
        <v>3</v>
      </c>
      <c r="D7" s="767">
        <v>12</v>
      </c>
      <c r="E7" s="767">
        <v>96</v>
      </c>
      <c r="F7" s="512">
        <v>52</v>
      </c>
      <c r="G7" s="512">
        <v>44</v>
      </c>
      <c r="H7" s="767">
        <v>3</v>
      </c>
      <c r="I7" s="767">
        <v>3</v>
      </c>
      <c r="J7" s="767">
        <v>12</v>
      </c>
      <c r="K7" s="767">
        <v>96</v>
      </c>
      <c r="L7" s="515">
        <v>0</v>
      </c>
      <c r="M7" s="515">
        <v>0</v>
      </c>
      <c r="N7" s="515">
        <v>0</v>
      </c>
      <c r="O7" s="515">
        <v>0</v>
      </c>
      <c r="P7" s="515">
        <v>0</v>
      </c>
      <c r="Q7" s="515">
        <v>0</v>
      </c>
      <c r="R7" s="515">
        <v>0</v>
      </c>
      <c r="S7" s="515">
        <v>0</v>
      </c>
      <c r="T7" s="515">
        <v>0</v>
      </c>
      <c r="U7" s="515">
        <v>0</v>
      </c>
      <c r="V7" s="515">
        <v>0</v>
      </c>
      <c r="W7" s="515">
        <v>0</v>
      </c>
      <c r="X7" s="768"/>
      <c r="Y7" s="769"/>
    </row>
    <row r="8" spans="1:25" ht="24" customHeight="1" x14ac:dyDescent="0.3">
      <c r="A8" s="244" t="s">
        <v>23</v>
      </c>
      <c r="B8" s="514">
        <v>3</v>
      </c>
      <c r="C8" s="515">
        <v>11</v>
      </c>
      <c r="D8" s="515">
        <v>14</v>
      </c>
      <c r="E8" s="515">
        <v>94</v>
      </c>
      <c r="F8" s="515">
        <v>52</v>
      </c>
      <c r="G8" s="515">
        <v>42</v>
      </c>
      <c r="H8" s="515">
        <v>3</v>
      </c>
      <c r="I8" s="515">
        <v>11</v>
      </c>
      <c r="J8" s="515">
        <v>14</v>
      </c>
      <c r="K8" s="515">
        <v>94</v>
      </c>
      <c r="L8" s="515">
        <v>0</v>
      </c>
      <c r="M8" s="515">
        <v>0</v>
      </c>
      <c r="N8" s="515">
        <v>0</v>
      </c>
      <c r="O8" s="515">
        <v>0</v>
      </c>
      <c r="P8" s="515">
        <v>0</v>
      </c>
      <c r="Q8" s="515">
        <v>0</v>
      </c>
      <c r="R8" s="515">
        <v>0</v>
      </c>
      <c r="S8" s="515">
        <v>0</v>
      </c>
      <c r="T8" s="515">
        <v>0</v>
      </c>
      <c r="U8" s="515">
        <v>0</v>
      </c>
      <c r="V8" s="515">
        <v>0</v>
      </c>
      <c r="W8" s="515">
        <v>0</v>
      </c>
      <c r="X8" s="768"/>
      <c r="Y8" s="769"/>
    </row>
    <row r="9" spans="1:25" ht="24" customHeight="1" x14ac:dyDescent="0.3">
      <c r="A9" s="244" t="s">
        <v>24</v>
      </c>
      <c r="B9" s="539">
        <v>3</v>
      </c>
      <c r="C9" s="540">
        <v>19</v>
      </c>
      <c r="D9" s="540">
        <v>7</v>
      </c>
      <c r="E9" s="540">
        <v>106</v>
      </c>
      <c r="F9" s="540">
        <v>61</v>
      </c>
      <c r="G9" s="540">
        <v>45</v>
      </c>
      <c r="H9" s="540">
        <v>3</v>
      </c>
      <c r="I9" s="540">
        <v>19</v>
      </c>
      <c r="J9" s="540">
        <v>7</v>
      </c>
      <c r="K9" s="540">
        <v>106</v>
      </c>
      <c r="L9" s="540">
        <v>0</v>
      </c>
      <c r="M9" s="540">
        <v>0</v>
      </c>
      <c r="N9" s="540">
        <v>0</v>
      </c>
      <c r="O9" s="540">
        <v>0</v>
      </c>
      <c r="P9" s="540">
        <v>0</v>
      </c>
      <c r="Q9" s="540">
        <v>0</v>
      </c>
      <c r="R9" s="540">
        <v>0</v>
      </c>
      <c r="S9" s="540">
        <v>0</v>
      </c>
      <c r="T9" s="540">
        <v>0</v>
      </c>
      <c r="U9" s="540">
        <v>0</v>
      </c>
      <c r="V9" s="540">
        <v>0</v>
      </c>
      <c r="W9" s="540">
        <v>0</v>
      </c>
      <c r="X9" s="770"/>
      <c r="Y9" s="771"/>
    </row>
    <row r="10" spans="1:25" ht="24" customHeight="1" x14ac:dyDescent="0.3">
      <c r="A10" s="245" t="s">
        <v>25</v>
      </c>
      <c r="B10" s="772">
        <v>3</v>
      </c>
      <c r="C10" s="604">
        <v>17</v>
      </c>
      <c r="D10" s="604">
        <v>22</v>
      </c>
      <c r="E10" s="604">
        <v>101</v>
      </c>
      <c r="F10" s="604">
        <v>54</v>
      </c>
      <c r="G10" s="604">
        <v>47</v>
      </c>
      <c r="H10" s="604">
        <v>3</v>
      </c>
      <c r="I10" s="604">
        <v>17</v>
      </c>
      <c r="J10" s="604">
        <v>22</v>
      </c>
      <c r="K10" s="604">
        <v>101</v>
      </c>
      <c r="L10" s="604">
        <v>0</v>
      </c>
      <c r="M10" s="604">
        <v>0</v>
      </c>
      <c r="N10" s="604">
        <v>0</v>
      </c>
      <c r="O10" s="604">
        <v>0</v>
      </c>
      <c r="P10" s="604">
        <v>0</v>
      </c>
      <c r="Q10" s="604">
        <v>0</v>
      </c>
      <c r="R10" s="604">
        <v>0</v>
      </c>
      <c r="S10" s="604">
        <v>0</v>
      </c>
      <c r="T10" s="604">
        <v>0</v>
      </c>
      <c r="U10" s="604">
        <v>0</v>
      </c>
      <c r="V10" s="604">
        <v>0</v>
      </c>
      <c r="W10" s="604">
        <v>0</v>
      </c>
      <c r="X10" s="773"/>
      <c r="Y10" s="774"/>
    </row>
    <row r="11" spans="1:25" ht="24" customHeight="1" x14ac:dyDescent="0.3">
      <c r="A11" s="245" t="s">
        <v>26</v>
      </c>
      <c r="B11" s="130">
        <v>3</v>
      </c>
      <c r="C11" s="118">
        <v>13</v>
      </c>
      <c r="D11" s="118">
        <v>11</v>
      </c>
      <c r="E11" s="118">
        <v>103</v>
      </c>
      <c r="F11" s="118">
        <v>52</v>
      </c>
      <c r="G11" s="118">
        <v>51</v>
      </c>
      <c r="H11" s="118">
        <v>3</v>
      </c>
      <c r="I11" s="118">
        <v>13</v>
      </c>
      <c r="J11" s="118">
        <v>11</v>
      </c>
      <c r="K11" s="118">
        <v>103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246"/>
      <c r="Y11" s="246"/>
    </row>
    <row r="12" spans="1:25" x14ac:dyDescent="0.3">
      <c r="A12" s="20" t="s">
        <v>407</v>
      </c>
      <c r="B12" s="32"/>
      <c r="C12" s="32"/>
      <c r="D12" s="32"/>
      <c r="E12" s="32"/>
      <c r="F12" s="32"/>
      <c r="G12" s="32"/>
      <c r="H12" s="32"/>
      <c r="I12" s="20" t="s">
        <v>0</v>
      </c>
      <c r="J12" s="32"/>
      <c r="K12" s="32"/>
      <c r="L12" s="32"/>
      <c r="M12" s="20" t="s">
        <v>0</v>
      </c>
      <c r="N12" s="32"/>
      <c r="O12" s="32"/>
      <c r="P12" s="32"/>
      <c r="Q12" s="20" t="s">
        <v>0</v>
      </c>
      <c r="R12" s="32"/>
      <c r="S12" s="32"/>
      <c r="T12" s="32"/>
      <c r="U12" s="20" t="s">
        <v>0</v>
      </c>
      <c r="V12" s="5"/>
      <c r="W12" s="5"/>
      <c r="X12" s="5"/>
      <c r="Y12" s="5"/>
    </row>
  </sheetData>
  <mergeCells count="26">
    <mergeCell ref="A3:A5"/>
    <mergeCell ref="B3:G3"/>
    <mergeCell ref="H3:K3"/>
    <mergeCell ref="L3:O3"/>
    <mergeCell ref="H4:H5"/>
    <mergeCell ref="I4:I5"/>
    <mergeCell ref="J4:J5"/>
    <mergeCell ref="K4:K5"/>
    <mergeCell ref="L4:L5"/>
    <mergeCell ref="N4:N5"/>
    <mergeCell ref="O4:O5"/>
    <mergeCell ref="P3:S3"/>
    <mergeCell ref="T3:W3"/>
    <mergeCell ref="B4:B5"/>
    <mergeCell ref="C4:C5"/>
    <mergeCell ref="D4:D5"/>
    <mergeCell ref="E4:G4"/>
    <mergeCell ref="M4:M5"/>
    <mergeCell ref="T4:T5"/>
    <mergeCell ref="U4:U5"/>
    <mergeCell ref="V4:V5"/>
    <mergeCell ref="W4:Y4"/>
    <mergeCell ref="P4:P5"/>
    <mergeCell ref="Q4:Q5"/>
    <mergeCell ref="R4:R5"/>
    <mergeCell ref="S4:S5"/>
  </mergeCells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C1" sqref="C1"/>
    </sheetView>
  </sheetViews>
  <sheetFormatPr defaultRowHeight="16.5" x14ac:dyDescent="0.3"/>
  <cols>
    <col min="1" max="1" width="10.625" customWidth="1"/>
  </cols>
  <sheetData>
    <row r="1" spans="1:24" x14ac:dyDescent="0.3">
      <c r="B1" s="32"/>
      <c r="C1" s="19" t="s">
        <v>491</v>
      </c>
      <c r="D1" s="20"/>
      <c r="E1" s="20"/>
      <c r="F1" s="5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5"/>
      <c r="X1" s="5"/>
    </row>
    <row r="2" spans="1:24" x14ac:dyDescent="0.3">
      <c r="A2" s="20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5"/>
      <c r="X2" s="5"/>
    </row>
    <row r="3" spans="1:24" ht="17.25" customHeight="1" x14ac:dyDescent="0.3">
      <c r="A3" s="20" t="s">
        <v>492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0" t="s">
        <v>0</v>
      </c>
      <c r="M3" s="32"/>
      <c r="N3" s="32"/>
      <c r="O3" s="32"/>
      <c r="P3" s="32"/>
      <c r="Q3" s="20" t="s">
        <v>0</v>
      </c>
      <c r="R3" s="32"/>
      <c r="S3" s="32"/>
      <c r="T3" s="32"/>
      <c r="U3" s="32"/>
      <c r="V3" s="32"/>
      <c r="W3" s="5"/>
      <c r="X3" s="5"/>
    </row>
    <row r="4" spans="1:24" ht="24" customHeight="1" x14ac:dyDescent="0.3">
      <c r="A4" s="969" t="s">
        <v>2</v>
      </c>
      <c r="B4" s="966" t="s">
        <v>405</v>
      </c>
      <c r="C4" s="905" t="s">
        <v>465</v>
      </c>
      <c r="D4" s="906"/>
      <c r="E4" s="906"/>
      <c r="F4" s="907"/>
      <c r="G4" s="1020" t="s">
        <v>493</v>
      </c>
      <c r="H4" s="906"/>
      <c r="I4" s="906"/>
      <c r="J4" s="906"/>
      <c r="K4" s="906"/>
      <c r="L4" s="907"/>
      <c r="M4" s="967" t="s">
        <v>494</v>
      </c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</row>
    <row r="5" spans="1:24" ht="24" customHeight="1" x14ac:dyDescent="0.3">
      <c r="A5" s="969"/>
      <c r="B5" s="966"/>
      <c r="C5" s="910" t="s">
        <v>222</v>
      </c>
      <c r="D5" s="890" t="s">
        <v>495</v>
      </c>
      <c r="E5" s="910" t="s">
        <v>496</v>
      </c>
      <c r="F5" s="890" t="s">
        <v>81</v>
      </c>
      <c r="G5" s="890" t="s">
        <v>222</v>
      </c>
      <c r="H5" s="890" t="s">
        <v>497</v>
      </c>
      <c r="I5" s="885" t="s">
        <v>498</v>
      </c>
      <c r="J5" s="885" t="s">
        <v>499</v>
      </c>
      <c r="K5" s="885" t="s">
        <v>500</v>
      </c>
      <c r="L5" s="885" t="s">
        <v>101</v>
      </c>
      <c r="M5" s="880" t="s">
        <v>501</v>
      </c>
      <c r="N5" s="881"/>
      <c r="O5" s="882"/>
      <c r="P5" s="967" t="s">
        <v>502</v>
      </c>
      <c r="Q5" s="1020"/>
      <c r="R5" s="1020"/>
      <c r="S5" s="969"/>
      <c r="T5" s="967" t="s">
        <v>503</v>
      </c>
      <c r="U5" s="906"/>
      <c r="V5" s="906"/>
      <c r="W5" s="906"/>
      <c r="X5" s="906"/>
    </row>
    <row r="6" spans="1:24" ht="24" customHeight="1" x14ac:dyDescent="0.3">
      <c r="A6" s="969"/>
      <c r="B6" s="966"/>
      <c r="C6" s="1031"/>
      <c r="D6" s="1046"/>
      <c r="E6" s="1031"/>
      <c r="F6" s="1046"/>
      <c r="G6" s="1046"/>
      <c r="H6" s="895"/>
      <c r="I6" s="1046"/>
      <c r="J6" s="1046"/>
      <c r="K6" s="1046"/>
      <c r="L6" s="1046"/>
      <c r="M6" s="1031"/>
      <c r="N6" s="910" t="s">
        <v>69</v>
      </c>
      <c r="O6" s="910" t="s">
        <v>70</v>
      </c>
      <c r="P6" s="967" t="s">
        <v>504</v>
      </c>
      <c r="Q6" s="969"/>
      <c r="R6" s="967" t="s">
        <v>505</v>
      </c>
      <c r="S6" s="969"/>
      <c r="T6" s="910" t="s">
        <v>506</v>
      </c>
      <c r="U6" s="910" t="s">
        <v>507</v>
      </c>
      <c r="V6" s="958" t="s">
        <v>508</v>
      </c>
      <c r="W6" s="958" t="s">
        <v>509</v>
      </c>
      <c r="X6" s="880" t="s">
        <v>101</v>
      </c>
    </row>
    <row r="7" spans="1:24" ht="24" customHeight="1" x14ac:dyDescent="0.3">
      <c r="A7" s="969"/>
      <c r="B7" s="966"/>
      <c r="C7" s="1022"/>
      <c r="D7" s="886"/>
      <c r="E7" s="1022"/>
      <c r="F7" s="886"/>
      <c r="G7" s="886"/>
      <c r="H7" s="896"/>
      <c r="I7" s="886"/>
      <c r="J7" s="886"/>
      <c r="K7" s="886"/>
      <c r="L7" s="886"/>
      <c r="M7" s="891"/>
      <c r="N7" s="891"/>
      <c r="O7" s="891"/>
      <c r="P7" s="556" t="s">
        <v>69</v>
      </c>
      <c r="Q7" s="556" t="s">
        <v>70</v>
      </c>
      <c r="R7" s="556" t="s">
        <v>69</v>
      </c>
      <c r="S7" s="556" t="s">
        <v>70</v>
      </c>
      <c r="T7" s="1022"/>
      <c r="U7" s="891"/>
      <c r="V7" s="902"/>
      <c r="W7" s="902"/>
      <c r="X7" s="1025"/>
    </row>
    <row r="8" spans="1:24" ht="24" customHeight="1" x14ac:dyDescent="0.3">
      <c r="A8" s="14" t="s">
        <v>82</v>
      </c>
      <c r="B8" s="573">
        <v>2</v>
      </c>
      <c r="C8" s="533">
        <v>3</v>
      </c>
      <c r="D8" s="533">
        <v>2</v>
      </c>
      <c r="E8" s="533">
        <v>1</v>
      </c>
      <c r="F8" s="533">
        <v>0</v>
      </c>
      <c r="G8" s="532">
        <v>12</v>
      </c>
      <c r="H8" s="533">
        <v>1</v>
      </c>
      <c r="I8" s="617">
        <v>0</v>
      </c>
      <c r="J8" s="532">
        <v>3</v>
      </c>
      <c r="K8" s="533">
        <v>2</v>
      </c>
      <c r="L8" s="532">
        <v>6</v>
      </c>
      <c r="M8" s="533">
        <v>270</v>
      </c>
      <c r="N8" s="533">
        <v>154</v>
      </c>
      <c r="O8" s="533">
        <v>116</v>
      </c>
      <c r="P8" s="533">
        <v>12</v>
      </c>
      <c r="Q8" s="533">
        <v>4</v>
      </c>
      <c r="R8" s="533">
        <v>142</v>
      </c>
      <c r="S8" s="533">
        <v>112</v>
      </c>
      <c r="T8" s="533">
        <v>60</v>
      </c>
      <c r="U8" s="532">
        <v>0</v>
      </c>
      <c r="V8" s="533">
        <v>5</v>
      </c>
      <c r="W8" s="533">
        <v>168</v>
      </c>
      <c r="X8" s="534">
        <v>37</v>
      </c>
    </row>
    <row r="9" spans="1:24" ht="24" customHeight="1" x14ac:dyDescent="0.3">
      <c r="A9" s="14" t="s">
        <v>22</v>
      </c>
      <c r="B9" s="575">
        <v>3</v>
      </c>
      <c r="C9" s="537">
        <v>16</v>
      </c>
      <c r="D9" s="537">
        <v>16</v>
      </c>
      <c r="E9" s="537">
        <v>0</v>
      </c>
      <c r="F9" s="537">
        <v>0</v>
      </c>
      <c r="G9" s="536">
        <v>8</v>
      </c>
      <c r="H9" s="537">
        <v>2</v>
      </c>
      <c r="I9" s="622">
        <v>0</v>
      </c>
      <c r="J9" s="536">
        <v>1</v>
      </c>
      <c r="K9" s="537">
        <v>3</v>
      </c>
      <c r="L9" s="536">
        <v>2</v>
      </c>
      <c r="M9" s="537">
        <v>281</v>
      </c>
      <c r="N9" s="537">
        <v>159</v>
      </c>
      <c r="O9" s="537">
        <v>122</v>
      </c>
      <c r="P9" s="537">
        <v>15</v>
      </c>
      <c r="Q9" s="537">
        <v>7</v>
      </c>
      <c r="R9" s="537">
        <v>144</v>
      </c>
      <c r="S9" s="537">
        <v>115</v>
      </c>
      <c r="T9" s="537">
        <v>20</v>
      </c>
      <c r="U9" s="536">
        <v>0</v>
      </c>
      <c r="V9" s="537">
        <v>5</v>
      </c>
      <c r="W9" s="537">
        <v>58</v>
      </c>
      <c r="X9" s="538">
        <v>198</v>
      </c>
    </row>
    <row r="10" spans="1:24" ht="24" customHeight="1" x14ac:dyDescent="0.3">
      <c r="A10" s="14" t="s">
        <v>83</v>
      </c>
      <c r="B10" s="575">
        <v>4</v>
      </c>
      <c r="C10" s="537">
        <v>19</v>
      </c>
      <c r="D10" s="537">
        <v>17</v>
      </c>
      <c r="E10" s="537">
        <v>2</v>
      </c>
      <c r="F10" s="537">
        <v>0</v>
      </c>
      <c r="G10" s="537">
        <v>4</v>
      </c>
      <c r="H10" s="537">
        <v>1</v>
      </c>
      <c r="I10" s="537">
        <v>0</v>
      </c>
      <c r="J10" s="537">
        <v>1</v>
      </c>
      <c r="K10" s="537">
        <v>2</v>
      </c>
      <c r="L10" s="537">
        <v>0</v>
      </c>
      <c r="M10" s="537">
        <v>282</v>
      </c>
      <c r="N10" s="537">
        <v>161</v>
      </c>
      <c r="O10" s="537">
        <v>121</v>
      </c>
      <c r="P10" s="537">
        <v>15</v>
      </c>
      <c r="Q10" s="537">
        <v>7</v>
      </c>
      <c r="R10" s="537">
        <v>146</v>
      </c>
      <c r="S10" s="537">
        <v>114</v>
      </c>
      <c r="T10" s="537">
        <v>51</v>
      </c>
      <c r="U10" s="537">
        <v>0</v>
      </c>
      <c r="V10" s="537">
        <v>5</v>
      </c>
      <c r="W10" s="537">
        <v>157</v>
      </c>
      <c r="X10" s="576">
        <v>69</v>
      </c>
    </row>
    <row r="11" spans="1:24" ht="24" customHeight="1" x14ac:dyDescent="0.3">
      <c r="A11" s="14" t="s">
        <v>24</v>
      </c>
      <c r="B11" s="775">
        <v>4</v>
      </c>
      <c r="C11" s="776">
        <v>4</v>
      </c>
      <c r="D11" s="776">
        <v>4</v>
      </c>
      <c r="E11" s="776">
        <v>0</v>
      </c>
      <c r="F11" s="776">
        <v>0</v>
      </c>
      <c r="G11" s="776">
        <v>6</v>
      </c>
      <c r="H11" s="776">
        <v>1</v>
      </c>
      <c r="I11" s="776">
        <v>0</v>
      </c>
      <c r="J11" s="776">
        <v>0</v>
      </c>
      <c r="K11" s="776">
        <v>2</v>
      </c>
      <c r="L11" s="776">
        <v>3</v>
      </c>
      <c r="M11" s="776">
        <v>276</v>
      </c>
      <c r="N11" s="776">
        <v>158</v>
      </c>
      <c r="O11" s="776">
        <v>118</v>
      </c>
      <c r="P11" s="776">
        <v>13</v>
      </c>
      <c r="Q11" s="776">
        <v>6</v>
      </c>
      <c r="R11" s="776">
        <v>145</v>
      </c>
      <c r="S11" s="776">
        <v>112</v>
      </c>
      <c r="T11" s="776">
        <v>52</v>
      </c>
      <c r="U11" s="776">
        <v>1</v>
      </c>
      <c r="V11" s="776">
        <v>5</v>
      </c>
      <c r="W11" s="776">
        <v>189</v>
      </c>
      <c r="X11" s="777">
        <v>29</v>
      </c>
    </row>
    <row r="12" spans="1:24" ht="24" customHeight="1" x14ac:dyDescent="0.3">
      <c r="A12" s="15" t="s">
        <v>25</v>
      </c>
      <c r="B12" s="778">
        <v>4</v>
      </c>
      <c r="C12" s="779">
        <v>0</v>
      </c>
      <c r="D12" s="779">
        <v>0</v>
      </c>
      <c r="E12" s="779">
        <v>0</v>
      </c>
      <c r="F12" s="779">
        <v>0</v>
      </c>
      <c r="G12" s="779">
        <v>8</v>
      </c>
      <c r="H12" s="779">
        <v>1</v>
      </c>
      <c r="I12" s="779">
        <v>0</v>
      </c>
      <c r="J12" s="779">
        <v>3</v>
      </c>
      <c r="K12" s="779">
        <v>2</v>
      </c>
      <c r="L12" s="779">
        <v>2</v>
      </c>
      <c r="M12" s="779">
        <v>271</v>
      </c>
      <c r="N12" s="779">
        <v>151</v>
      </c>
      <c r="O12" s="779">
        <v>120</v>
      </c>
      <c r="P12" s="779">
        <v>6</v>
      </c>
      <c r="Q12" s="779">
        <v>5</v>
      </c>
      <c r="R12" s="779">
        <v>145</v>
      </c>
      <c r="S12" s="779">
        <v>115</v>
      </c>
      <c r="T12" s="779">
        <v>63</v>
      </c>
      <c r="U12" s="779">
        <v>0</v>
      </c>
      <c r="V12" s="779">
        <v>5</v>
      </c>
      <c r="W12" s="779">
        <v>182</v>
      </c>
      <c r="X12" s="780">
        <v>21</v>
      </c>
    </row>
    <row r="13" spans="1:24" ht="24" customHeight="1" x14ac:dyDescent="0.3">
      <c r="A13" s="15" t="s">
        <v>26</v>
      </c>
      <c r="B13" s="781">
        <v>4</v>
      </c>
      <c r="C13" s="782">
        <v>15</v>
      </c>
      <c r="D13" s="782">
        <v>15</v>
      </c>
      <c r="E13" s="782">
        <v>0</v>
      </c>
      <c r="F13" s="782">
        <v>0</v>
      </c>
      <c r="G13" s="782">
        <v>9</v>
      </c>
      <c r="H13" s="782">
        <v>3</v>
      </c>
      <c r="I13" s="782">
        <v>0</v>
      </c>
      <c r="J13" s="782">
        <v>5</v>
      </c>
      <c r="K13" s="782">
        <v>1</v>
      </c>
      <c r="L13" s="782">
        <v>0</v>
      </c>
      <c r="M13" s="782">
        <v>262</v>
      </c>
      <c r="N13" s="782">
        <v>148</v>
      </c>
      <c r="O13" s="782">
        <v>114</v>
      </c>
      <c r="P13" s="782">
        <v>6</v>
      </c>
      <c r="Q13" s="782">
        <v>5</v>
      </c>
      <c r="R13" s="782">
        <v>142</v>
      </c>
      <c r="S13" s="782">
        <v>109</v>
      </c>
      <c r="T13" s="782">
        <v>45</v>
      </c>
      <c r="U13" s="782">
        <v>1</v>
      </c>
      <c r="V13" s="782">
        <v>5</v>
      </c>
      <c r="W13" s="782">
        <v>173</v>
      </c>
      <c r="X13" s="783">
        <v>38</v>
      </c>
    </row>
    <row r="14" spans="1:24" x14ac:dyDescent="0.3">
      <c r="A14" s="20" t="s">
        <v>510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5"/>
      <c r="X14" s="5"/>
    </row>
  </sheetData>
  <mergeCells count="28">
    <mergeCell ref="X6:X7"/>
    <mergeCell ref="P5:S5"/>
    <mergeCell ref="T5:X5"/>
    <mergeCell ref="M6:M7"/>
    <mergeCell ref="N6:N7"/>
    <mergeCell ref="O6:O7"/>
    <mergeCell ref="P6:Q6"/>
    <mergeCell ref="R6:S6"/>
    <mergeCell ref="T6:T7"/>
    <mergeCell ref="U6:U7"/>
    <mergeCell ref="V6:V7"/>
    <mergeCell ref="M5:O5"/>
    <mergeCell ref="A4:A7"/>
    <mergeCell ref="B4:B7"/>
    <mergeCell ref="C4:F4"/>
    <mergeCell ref="G4:L4"/>
    <mergeCell ref="M4:X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W6:W7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C1" sqref="C1"/>
    </sheetView>
  </sheetViews>
  <sheetFormatPr defaultRowHeight="16.5" x14ac:dyDescent="0.3"/>
  <cols>
    <col min="1" max="25" width="10.75" customWidth="1"/>
  </cols>
  <sheetData>
    <row r="1" spans="1:25" ht="18.75" x14ac:dyDescent="0.3">
      <c r="B1" s="5"/>
      <c r="C1" s="19" t="s">
        <v>511</v>
      </c>
      <c r="D1" s="5"/>
      <c r="E1" s="5"/>
      <c r="F1" s="4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3">
      <c r="A3" s="5" t="s">
        <v>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4" customHeight="1" x14ac:dyDescent="0.3">
      <c r="A4" s="968" t="s">
        <v>2</v>
      </c>
      <c r="B4" s="883" t="s">
        <v>512</v>
      </c>
      <c r="C4" s="1047"/>
      <c r="D4" s="1048"/>
      <c r="E4" s="967" t="s">
        <v>513</v>
      </c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969"/>
      <c r="T4" s="966" t="s">
        <v>514</v>
      </c>
      <c r="U4" s="966"/>
      <c r="V4" s="966"/>
      <c r="W4" s="966"/>
      <c r="X4" s="966"/>
      <c r="Y4" s="967"/>
    </row>
    <row r="5" spans="1:25" ht="24" customHeight="1" x14ac:dyDescent="0.3">
      <c r="A5" s="968"/>
      <c r="B5" s="564"/>
      <c r="C5" s="552" t="s">
        <v>69</v>
      </c>
      <c r="D5" s="552" t="s">
        <v>70</v>
      </c>
      <c r="E5" s="556" t="s">
        <v>515</v>
      </c>
      <c r="F5" s="556" t="s">
        <v>516</v>
      </c>
      <c r="G5" s="556" t="s">
        <v>517</v>
      </c>
      <c r="H5" s="556" t="s">
        <v>518</v>
      </c>
      <c r="I5" s="556" t="s">
        <v>519</v>
      </c>
      <c r="J5" s="556" t="s">
        <v>520</v>
      </c>
      <c r="K5" s="558" t="s">
        <v>521</v>
      </c>
      <c r="L5" s="556" t="s">
        <v>522</v>
      </c>
      <c r="M5" s="556" t="s">
        <v>523</v>
      </c>
      <c r="N5" s="556" t="s">
        <v>524</v>
      </c>
      <c r="O5" s="556" t="s">
        <v>525</v>
      </c>
      <c r="P5" s="556" t="s">
        <v>526</v>
      </c>
      <c r="Q5" s="556" t="s">
        <v>527</v>
      </c>
      <c r="R5" s="558" t="s">
        <v>528</v>
      </c>
      <c r="S5" s="558" t="s">
        <v>529</v>
      </c>
      <c r="T5" s="556" t="s">
        <v>530</v>
      </c>
      <c r="U5" s="556" t="s">
        <v>531</v>
      </c>
      <c r="V5" s="556" t="s">
        <v>532</v>
      </c>
      <c r="W5" s="556" t="s">
        <v>533</v>
      </c>
      <c r="X5" s="556" t="s">
        <v>534</v>
      </c>
      <c r="Y5" s="553" t="s">
        <v>535</v>
      </c>
    </row>
    <row r="6" spans="1:25" ht="24" customHeight="1" x14ac:dyDescent="0.3">
      <c r="A6" s="22" t="s">
        <v>21</v>
      </c>
      <c r="B6" s="784">
        <v>19991</v>
      </c>
      <c r="C6" s="785">
        <v>12063</v>
      </c>
      <c r="D6" s="785">
        <v>7928</v>
      </c>
      <c r="E6" s="785">
        <v>10569</v>
      </c>
      <c r="F6" s="785">
        <v>2225</v>
      </c>
      <c r="G6" s="785">
        <v>1998</v>
      </c>
      <c r="H6" s="785">
        <v>1767</v>
      </c>
      <c r="I6" s="785">
        <v>166</v>
      </c>
      <c r="J6" s="785">
        <v>1362</v>
      </c>
      <c r="K6" s="785">
        <v>160</v>
      </c>
      <c r="L6" s="785">
        <v>889</v>
      </c>
      <c r="M6" s="785">
        <v>492</v>
      </c>
      <c r="N6" s="785">
        <v>59</v>
      </c>
      <c r="O6" s="785">
        <v>78</v>
      </c>
      <c r="P6" s="785">
        <v>66</v>
      </c>
      <c r="Q6" s="785">
        <v>28</v>
      </c>
      <c r="R6" s="785">
        <v>92</v>
      </c>
      <c r="S6" s="785">
        <v>40</v>
      </c>
      <c r="T6" s="785">
        <v>1608</v>
      </c>
      <c r="U6" s="785">
        <v>2671</v>
      </c>
      <c r="V6" s="785">
        <v>3283</v>
      </c>
      <c r="W6" s="785">
        <v>2909</v>
      </c>
      <c r="X6" s="785">
        <v>3858</v>
      </c>
      <c r="Y6" s="786">
        <v>5662</v>
      </c>
    </row>
    <row r="7" spans="1:25" ht="24" customHeight="1" x14ac:dyDescent="0.3">
      <c r="A7" s="22" t="s">
        <v>22</v>
      </c>
      <c r="B7" s="787">
        <v>19812</v>
      </c>
      <c r="C7" s="788">
        <v>11960</v>
      </c>
      <c r="D7" s="788">
        <v>7852</v>
      </c>
      <c r="E7" s="788">
        <v>10360</v>
      </c>
      <c r="F7" s="788">
        <v>2164</v>
      </c>
      <c r="G7" s="788">
        <v>1973</v>
      </c>
      <c r="H7" s="788">
        <v>1748</v>
      </c>
      <c r="I7" s="788">
        <v>156</v>
      </c>
      <c r="J7" s="788">
        <v>1423</v>
      </c>
      <c r="K7" s="788">
        <v>185</v>
      </c>
      <c r="L7" s="788">
        <v>942</v>
      </c>
      <c r="M7" s="788">
        <v>506</v>
      </c>
      <c r="N7" s="788">
        <v>51</v>
      </c>
      <c r="O7" s="788">
        <v>69</v>
      </c>
      <c r="P7" s="788">
        <v>66</v>
      </c>
      <c r="Q7" s="788">
        <v>29</v>
      </c>
      <c r="R7" s="788">
        <v>102</v>
      </c>
      <c r="S7" s="788">
        <v>38</v>
      </c>
      <c r="T7" s="788">
        <v>1561</v>
      </c>
      <c r="U7" s="788">
        <v>2673</v>
      </c>
      <c r="V7" s="788">
        <v>3305</v>
      </c>
      <c r="W7" s="788">
        <v>2849</v>
      </c>
      <c r="X7" s="788">
        <v>3807</v>
      </c>
      <c r="Y7" s="789">
        <v>5617</v>
      </c>
    </row>
    <row r="8" spans="1:25" ht="24" customHeight="1" x14ac:dyDescent="0.3">
      <c r="A8" s="796" t="s">
        <v>23</v>
      </c>
      <c r="B8" s="514">
        <f t="shared" ref="B8:Y8" si="0">SUM(B10:B32)</f>
        <v>78078</v>
      </c>
      <c r="C8" s="515">
        <f t="shared" si="0"/>
        <v>46874</v>
      </c>
      <c r="D8" s="515">
        <f t="shared" si="0"/>
        <v>31204</v>
      </c>
      <c r="E8" s="515">
        <f t="shared" si="0"/>
        <v>38296</v>
      </c>
      <c r="F8" s="515">
        <f t="shared" si="0"/>
        <v>8380</v>
      </c>
      <c r="G8" s="515">
        <f t="shared" si="0"/>
        <v>7596</v>
      </c>
      <c r="H8" s="515">
        <f t="shared" si="0"/>
        <v>8570</v>
      </c>
      <c r="I8" s="515">
        <f t="shared" si="0"/>
        <v>637</v>
      </c>
      <c r="J8" s="515">
        <f t="shared" si="0"/>
        <v>6114</v>
      </c>
      <c r="K8" s="515">
        <f t="shared" si="0"/>
        <v>870</v>
      </c>
      <c r="L8" s="515">
        <f t="shared" si="0"/>
        <v>3624</v>
      </c>
      <c r="M8" s="515">
        <f t="shared" si="0"/>
        <v>2550</v>
      </c>
      <c r="N8" s="515">
        <f t="shared" si="0"/>
        <v>172</v>
      </c>
      <c r="O8" s="515">
        <f t="shared" si="0"/>
        <v>255</v>
      </c>
      <c r="P8" s="515">
        <f t="shared" si="0"/>
        <v>386</v>
      </c>
      <c r="Q8" s="515">
        <f t="shared" si="0"/>
        <v>104</v>
      </c>
      <c r="R8" s="515">
        <f t="shared" si="0"/>
        <v>370</v>
      </c>
      <c r="S8" s="515">
        <f t="shared" si="0"/>
        <v>154</v>
      </c>
      <c r="T8" s="515">
        <f t="shared" si="0"/>
        <v>6013</v>
      </c>
      <c r="U8" s="515">
        <f t="shared" si="0"/>
        <v>10485</v>
      </c>
      <c r="V8" s="515">
        <f t="shared" si="0"/>
        <v>13111</v>
      </c>
      <c r="W8" s="515">
        <f t="shared" si="0"/>
        <v>11183</v>
      </c>
      <c r="X8" s="515">
        <f t="shared" si="0"/>
        <v>15429</v>
      </c>
      <c r="Y8" s="516">
        <f t="shared" si="0"/>
        <v>21857</v>
      </c>
    </row>
    <row r="9" spans="1:25" ht="24" customHeight="1" x14ac:dyDescent="0.3">
      <c r="A9" s="796" t="s">
        <v>24</v>
      </c>
      <c r="B9" s="790">
        <v>19747</v>
      </c>
      <c r="C9" s="791">
        <v>11931</v>
      </c>
      <c r="D9" s="791">
        <v>7816</v>
      </c>
      <c r="E9" s="791">
        <v>10135</v>
      </c>
      <c r="F9" s="791">
        <v>2177</v>
      </c>
      <c r="G9" s="791">
        <v>1981</v>
      </c>
      <c r="H9" s="791">
        <v>1705</v>
      </c>
      <c r="I9" s="791">
        <v>166</v>
      </c>
      <c r="J9" s="791">
        <v>1501</v>
      </c>
      <c r="K9" s="791">
        <v>216</v>
      </c>
      <c r="L9" s="791">
        <v>922</v>
      </c>
      <c r="M9" s="791">
        <v>597</v>
      </c>
      <c r="N9" s="791">
        <v>51</v>
      </c>
      <c r="O9" s="791">
        <v>59</v>
      </c>
      <c r="P9" s="791">
        <v>83</v>
      </c>
      <c r="Q9" s="791">
        <v>27</v>
      </c>
      <c r="R9" s="791">
        <v>95</v>
      </c>
      <c r="S9" s="791">
        <v>32</v>
      </c>
      <c r="T9" s="791">
        <v>1551</v>
      </c>
      <c r="U9" s="791">
        <v>2678</v>
      </c>
      <c r="V9" s="791">
        <v>3362</v>
      </c>
      <c r="W9" s="791">
        <v>2778</v>
      </c>
      <c r="X9" s="791">
        <v>3763</v>
      </c>
      <c r="Y9" s="792">
        <v>5615</v>
      </c>
    </row>
    <row r="10" spans="1:25" ht="24" customHeight="1" x14ac:dyDescent="0.3">
      <c r="A10" s="22" t="s">
        <v>25</v>
      </c>
      <c r="B10" s="793">
        <v>19960</v>
      </c>
      <c r="C10" s="794">
        <v>12020</v>
      </c>
      <c r="D10" s="794">
        <v>7940</v>
      </c>
      <c r="E10" s="794">
        <v>10017</v>
      </c>
      <c r="F10" s="794">
        <v>2187</v>
      </c>
      <c r="G10" s="794">
        <v>1965</v>
      </c>
      <c r="H10" s="794">
        <v>1899</v>
      </c>
      <c r="I10" s="794">
        <v>171</v>
      </c>
      <c r="J10" s="794">
        <v>1556</v>
      </c>
      <c r="K10" s="794">
        <v>224</v>
      </c>
      <c r="L10" s="794">
        <v>928</v>
      </c>
      <c r="M10" s="794">
        <v>645</v>
      </c>
      <c r="N10" s="794">
        <v>50</v>
      </c>
      <c r="O10" s="794">
        <v>59</v>
      </c>
      <c r="P10" s="794">
        <v>99</v>
      </c>
      <c r="Q10" s="794">
        <v>27</v>
      </c>
      <c r="R10" s="794">
        <v>98</v>
      </c>
      <c r="S10" s="794">
        <v>35</v>
      </c>
      <c r="T10" s="794">
        <v>1580</v>
      </c>
      <c r="U10" s="794">
        <v>2693</v>
      </c>
      <c r="V10" s="794">
        <v>3392</v>
      </c>
      <c r="W10" s="794">
        <v>2863</v>
      </c>
      <c r="X10" s="794">
        <v>3807</v>
      </c>
      <c r="Y10" s="795">
        <v>5625</v>
      </c>
    </row>
    <row r="11" spans="1:25" ht="24" customHeight="1" x14ac:dyDescent="0.3">
      <c r="A11" s="247" t="s">
        <v>26</v>
      </c>
      <c r="B11" s="248">
        <f>SUM(B13:B35)</f>
        <v>20409</v>
      </c>
      <c r="C11" s="248">
        <f t="shared" ref="C11:Y11" si="1">SUM(C13:C35)</f>
        <v>12239</v>
      </c>
      <c r="D11" s="248">
        <f t="shared" si="1"/>
        <v>8170</v>
      </c>
      <c r="E11" s="248">
        <f t="shared" si="1"/>
        <v>9941</v>
      </c>
      <c r="F11" s="248">
        <f t="shared" si="1"/>
        <v>2166</v>
      </c>
      <c r="G11" s="248">
        <f t="shared" si="1"/>
        <v>1981</v>
      </c>
      <c r="H11" s="248">
        <f t="shared" si="1"/>
        <v>2342</v>
      </c>
      <c r="I11" s="248">
        <f t="shared" si="1"/>
        <v>164</v>
      </c>
      <c r="J11" s="248">
        <f t="shared" si="1"/>
        <v>1593</v>
      </c>
      <c r="K11" s="248">
        <f t="shared" si="1"/>
        <v>233</v>
      </c>
      <c r="L11" s="248">
        <f t="shared" si="1"/>
        <v>938</v>
      </c>
      <c r="M11" s="248">
        <f t="shared" si="1"/>
        <v>672</v>
      </c>
      <c r="N11" s="248">
        <f t="shared" si="1"/>
        <v>43</v>
      </c>
      <c r="O11" s="248">
        <f t="shared" si="1"/>
        <v>69</v>
      </c>
      <c r="P11" s="248">
        <f t="shared" si="1"/>
        <v>103</v>
      </c>
      <c r="Q11" s="248">
        <f t="shared" si="1"/>
        <v>28</v>
      </c>
      <c r="R11" s="248">
        <f t="shared" si="1"/>
        <v>95</v>
      </c>
      <c r="S11" s="248">
        <f t="shared" si="1"/>
        <v>41</v>
      </c>
      <c r="T11" s="248">
        <f t="shared" si="1"/>
        <v>1559</v>
      </c>
      <c r="U11" s="248">
        <f t="shared" si="1"/>
        <v>2729</v>
      </c>
      <c r="V11" s="248">
        <f t="shared" si="1"/>
        <v>3410</v>
      </c>
      <c r="W11" s="248">
        <f t="shared" si="1"/>
        <v>2919</v>
      </c>
      <c r="X11" s="248">
        <f t="shared" si="1"/>
        <v>4084</v>
      </c>
      <c r="Y11" s="248">
        <f t="shared" si="1"/>
        <v>5708</v>
      </c>
    </row>
    <row r="12" spans="1:25" x14ac:dyDescent="0.3">
      <c r="A12" s="22"/>
      <c r="B12" s="31">
        <f>SUM(B13:B35)</f>
        <v>20409</v>
      </c>
      <c r="C12" s="31">
        <f t="shared" ref="C12:Y12" si="2">SUM(C13:C35)</f>
        <v>12239</v>
      </c>
      <c r="D12" s="31">
        <f t="shared" si="2"/>
        <v>8170</v>
      </c>
      <c r="E12" s="31">
        <f t="shared" si="2"/>
        <v>9941</v>
      </c>
      <c r="F12" s="31">
        <f t="shared" si="2"/>
        <v>2166</v>
      </c>
      <c r="G12" s="31">
        <f t="shared" si="2"/>
        <v>1981</v>
      </c>
      <c r="H12" s="31">
        <f t="shared" si="2"/>
        <v>2342</v>
      </c>
      <c r="I12" s="31">
        <f t="shared" si="2"/>
        <v>164</v>
      </c>
      <c r="J12" s="31">
        <f t="shared" si="2"/>
        <v>1593</v>
      </c>
      <c r="K12" s="31">
        <f t="shared" si="2"/>
        <v>233</v>
      </c>
      <c r="L12" s="31">
        <f t="shared" si="2"/>
        <v>938</v>
      </c>
      <c r="M12" s="31">
        <f t="shared" si="2"/>
        <v>672</v>
      </c>
      <c r="N12" s="31">
        <f t="shared" si="2"/>
        <v>43</v>
      </c>
      <c r="O12" s="31">
        <f t="shared" si="2"/>
        <v>69</v>
      </c>
      <c r="P12" s="31">
        <f t="shared" si="2"/>
        <v>103</v>
      </c>
      <c r="Q12" s="31">
        <f t="shared" si="2"/>
        <v>28</v>
      </c>
      <c r="R12" s="31">
        <f t="shared" si="2"/>
        <v>95</v>
      </c>
      <c r="S12" s="31">
        <f t="shared" si="2"/>
        <v>41</v>
      </c>
      <c r="T12" s="31">
        <f t="shared" si="2"/>
        <v>1559</v>
      </c>
      <c r="U12" s="31">
        <f t="shared" si="2"/>
        <v>2729</v>
      </c>
      <c r="V12" s="31">
        <f t="shared" si="2"/>
        <v>3410</v>
      </c>
      <c r="W12" s="31">
        <f t="shared" si="2"/>
        <v>2919</v>
      </c>
      <c r="X12" s="31">
        <f t="shared" si="2"/>
        <v>4084</v>
      </c>
      <c r="Y12" s="31">
        <f t="shared" si="2"/>
        <v>5708</v>
      </c>
    </row>
    <row r="13" spans="1:25" x14ac:dyDescent="0.3">
      <c r="A13" s="797" t="s">
        <v>27</v>
      </c>
      <c r="B13" s="249">
        <v>386</v>
      </c>
      <c r="C13" s="250">
        <v>236</v>
      </c>
      <c r="D13" s="250">
        <v>150</v>
      </c>
      <c r="E13" s="250">
        <v>202</v>
      </c>
      <c r="F13" s="250">
        <v>36</v>
      </c>
      <c r="G13" s="251">
        <v>47</v>
      </c>
      <c r="H13" s="251">
        <v>56</v>
      </c>
      <c r="I13" s="250">
        <v>2</v>
      </c>
      <c r="J13" s="250">
        <v>17</v>
      </c>
      <c r="K13" s="250">
        <v>0</v>
      </c>
      <c r="L13" s="5">
        <v>11</v>
      </c>
      <c r="M13" s="250">
        <v>6</v>
      </c>
      <c r="N13" s="250">
        <v>3</v>
      </c>
      <c r="O13" s="250">
        <v>1</v>
      </c>
      <c r="P13" s="250">
        <v>2</v>
      </c>
      <c r="Q13" s="250">
        <v>1</v>
      </c>
      <c r="R13" s="250">
        <v>1</v>
      </c>
      <c r="S13" s="250">
        <v>1</v>
      </c>
      <c r="T13" s="250">
        <v>33</v>
      </c>
      <c r="U13" s="250">
        <v>44</v>
      </c>
      <c r="V13" s="250">
        <v>44</v>
      </c>
      <c r="W13" s="250">
        <v>71</v>
      </c>
      <c r="X13" s="250">
        <v>88</v>
      </c>
      <c r="Y13" s="250">
        <v>106</v>
      </c>
    </row>
    <row r="14" spans="1:25" x14ac:dyDescent="0.3">
      <c r="A14" s="797" t="s">
        <v>28</v>
      </c>
      <c r="B14" s="249">
        <v>952</v>
      </c>
      <c r="C14" s="250">
        <v>543</v>
      </c>
      <c r="D14" s="250">
        <v>409</v>
      </c>
      <c r="E14" s="250">
        <v>460</v>
      </c>
      <c r="F14" s="250">
        <v>142</v>
      </c>
      <c r="G14" s="251">
        <v>111</v>
      </c>
      <c r="H14" s="251">
        <v>98</v>
      </c>
      <c r="I14" s="250">
        <v>6</v>
      </c>
      <c r="J14" s="250">
        <v>53</v>
      </c>
      <c r="K14" s="250">
        <v>12</v>
      </c>
      <c r="L14" s="250">
        <v>33</v>
      </c>
      <c r="M14" s="250">
        <v>20</v>
      </c>
      <c r="N14" s="250">
        <v>2</v>
      </c>
      <c r="O14" s="250">
        <v>3</v>
      </c>
      <c r="P14" s="250">
        <v>3</v>
      </c>
      <c r="Q14" s="250">
        <v>3</v>
      </c>
      <c r="R14" s="250">
        <v>5</v>
      </c>
      <c r="S14" s="250">
        <v>1</v>
      </c>
      <c r="T14" s="250">
        <v>73</v>
      </c>
      <c r="U14" s="250">
        <v>125</v>
      </c>
      <c r="V14" s="250">
        <v>137</v>
      </c>
      <c r="W14" s="250">
        <v>146</v>
      </c>
      <c r="X14" s="250">
        <v>187</v>
      </c>
      <c r="Y14" s="250">
        <v>284</v>
      </c>
    </row>
    <row r="15" spans="1:25" x14ac:dyDescent="0.3">
      <c r="A15" s="797" t="s">
        <v>29</v>
      </c>
      <c r="B15" s="249">
        <v>338</v>
      </c>
      <c r="C15" s="250">
        <v>214</v>
      </c>
      <c r="D15" s="250">
        <v>124</v>
      </c>
      <c r="E15" s="250">
        <v>185</v>
      </c>
      <c r="F15" s="250">
        <v>29</v>
      </c>
      <c r="G15" s="251">
        <v>34</v>
      </c>
      <c r="H15" s="251">
        <v>30</v>
      </c>
      <c r="I15" s="250">
        <v>3</v>
      </c>
      <c r="J15" s="250">
        <v>28</v>
      </c>
      <c r="K15" s="250">
        <v>1</v>
      </c>
      <c r="L15" s="250">
        <v>11</v>
      </c>
      <c r="M15" s="250">
        <v>11</v>
      </c>
      <c r="N15" s="250">
        <v>0</v>
      </c>
      <c r="O15" s="250">
        <v>1</v>
      </c>
      <c r="P15" s="250">
        <v>1</v>
      </c>
      <c r="Q15" s="250">
        <v>0</v>
      </c>
      <c r="R15" s="250">
        <v>2</v>
      </c>
      <c r="S15" s="250">
        <v>2</v>
      </c>
      <c r="T15" s="250">
        <v>13</v>
      </c>
      <c r="U15" s="250">
        <v>48</v>
      </c>
      <c r="V15" s="250">
        <v>60</v>
      </c>
      <c r="W15" s="250">
        <v>57</v>
      </c>
      <c r="X15" s="250">
        <v>62</v>
      </c>
      <c r="Y15" s="250">
        <v>98</v>
      </c>
    </row>
    <row r="16" spans="1:25" x14ac:dyDescent="0.3">
      <c r="A16" s="797" t="s">
        <v>30</v>
      </c>
      <c r="B16" s="249">
        <v>699</v>
      </c>
      <c r="C16" s="250">
        <v>420</v>
      </c>
      <c r="D16" s="250">
        <v>279</v>
      </c>
      <c r="E16" s="250">
        <v>323</v>
      </c>
      <c r="F16" s="250">
        <v>85</v>
      </c>
      <c r="G16" s="251">
        <v>65</v>
      </c>
      <c r="H16" s="251">
        <v>97</v>
      </c>
      <c r="I16" s="250">
        <v>8</v>
      </c>
      <c r="J16" s="250">
        <v>44</v>
      </c>
      <c r="K16" s="250">
        <v>19</v>
      </c>
      <c r="L16" s="250">
        <v>18</v>
      </c>
      <c r="M16" s="250">
        <v>26</v>
      </c>
      <c r="N16" s="250">
        <v>1</v>
      </c>
      <c r="O16" s="250">
        <v>3</v>
      </c>
      <c r="P16" s="250">
        <v>6</v>
      </c>
      <c r="Q16" s="250">
        <v>1</v>
      </c>
      <c r="R16" s="250">
        <v>1</v>
      </c>
      <c r="S16" s="250">
        <v>2</v>
      </c>
      <c r="T16" s="250">
        <v>52</v>
      </c>
      <c r="U16" s="250">
        <v>98</v>
      </c>
      <c r="V16" s="250">
        <v>103</v>
      </c>
      <c r="W16" s="250">
        <v>95</v>
      </c>
      <c r="X16" s="250">
        <v>150</v>
      </c>
      <c r="Y16" s="250">
        <v>201</v>
      </c>
    </row>
    <row r="17" spans="1:25" x14ac:dyDescent="0.3">
      <c r="A17" s="797" t="s">
        <v>31</v>
      </c>
      <c r="B17" s="249">
        <v>875</v>
      </c>
      <c r="C17" s="250">
        <v>531</v>
      </c>
      <c r="D17" s="250">
        <v>344</v>
      </c>
      <c r="E17" s="250">
        <v>417</v>
      </c>
      <c r="F17" s="250">
        <v>87</v>
      </c>
      <c r="G17" s="251">
        <v>101</v>
      </c>
      <c r="H17" s="251">
        <v>121</v>
      </c>
      <c r="I17" s="250">
        <v>9</v>
      </c>
      <c r="J17" s="250">
        <v>56</v>
      </c>
      <c r="K17" s="250">
        <v>8</v>
      </c>
      <c r="L17" s="250">
        <v>31</v>
      </c>
      <c r="M17" s="250">
        <v>35</v>
      </c>
      <c r="N17" s="250">
        <v>0</v>
      </c>
      <c r="O17" s="250">
        <v>2</v>
      </c>
      <c r="P17" s="250">
        <v>1</v>
      </c>
      <c r="Q17" s="250">
        <v>1</v>
      </c>
      <c r="R17" s="250">
        <v>4</v>
      </c>
      <c r="S17" s="250">
        <v>2</v>
      </c>
      <c r="T17" s="250">
        <v>54</v>
      </c>
      <c r="U17" s="250">
        <v>112</v>
      </c>
      <c r="V17" s="250">
        <v>136</v>
      </c>
      <c r="W17" s="250">
        <v>127</v>
      </c>
      <c r="X17" s="250">
        <v>180</v>
      </c>
      <c r="Y17" s="250">
        <v>266</v>
      </c>
    </row>
    <row r="18" spans="1:25" x14ac:dyDescent="0.3">
      <c r="A18" s="797" t="s">
        <v>63</v>
      </c>
      <c r="B18" s="249">
        <v>852</v>
      </c>
      <c r="C18" s="250">
        <v>555</v>
      </c>
      <c r="D18" s="250">
        <v>297</v>
      </c>
      <c r="E18" s="250">
        <v>447</v>
      </c>
      <c r="F18" s="250">
        <v>99</v>
      </c>
      <c r="G18" s="251">
        <v>77</v>
      </c>
      <c r="H18" s="251">
        <v>101</v>
      </c>
      <c r="I18" s="250">
        <v>2</v>
      </c>
      <c r="J18" s="250">
        <v>50</v>
      </c>
      <c r="K18" s="250">
        <v>0</v>
      </c>
      <c r="L18" s="250">
        <v>38</v>
      </c>
      <c r="M18" s="250">
        <v>18</v>
      </c>
      <c r="N18" s="250">
        <v>2</v>
      </c>
      <c r="O18" s="250">
        <v>6</v>
      </c>
      <c r="P18" s="250">
        <v>4</v>
      </c>
      <c r="Q18" s="250">
        <v>2</v>
      </c>
      <c r="R18" s="250">
        <v>5</v>
      </c>
      <c r="S18" s="250">
        <v>1</v>
      </c>
      <c r="T18" s="250">
        <v>50</v>
      </c>
      <c r="U18" s="250">
        <v>81</v>
      </c>
      <c r="V18" s="250">
        <v>144</v>
      </c>
      <c r="W18" s="250">
        <v>153</v>
      </c>
      <c r="X18" s="250">
        <v>184</v>
      </c>
      <c r="Y18" s="250">
        <v>240</v>
      </c>
    </row>
    <row r="19" spans="1:25" x14ac:dyDescent="0.3">
      <c r="A19" s="797" t="s">
        <v>33</v>
      </c>
      <c r="B19" s="249">
        <v>1450</v>
      </c>
      <c r="C19" s="250">
        <v>853</v>
      </c>
      <c r="D19" s="250">
        <v>597</v>
      </c>
      <c r="E19" s="250">
        <v>671</v>
      </c>
      <c r="F19" s="250">
        <v>145</v>
      </c>
      <c r="G19" s="251">
        <v>113</v>
      </c>
      <c r="H19" s="251">
        <v>146</v>
      </c>
      <c r="I19" s="250">
        <v>12</v>
      </c>
      <c r="J19" s="250">
        <v>122</v>
      </c>
      <c r="K19" s="250">
        <v>8</v>
      </c>
      <c r="L19" s="250">
        <v>151</v>
      </c>
      <c r="M19" s="250">
        <v>58</v>
      </c>
      <c r="N19" s="250">
        <v>2</v>
      </c>
      <c r="O19" s="250">
        <v>3</v>
      </c>
      <c r="P19" s="250">
        <v>4</v>
      </c>
      <c r="Q19" s="250">
        <v>2</v>
      </c>
      <c r="R19" s="250">
        <v>5</v>
      </c>
      <c r="S19" s="250">
        <v>8</v>
      </c>
      <c r="T19" s="250">
        <v>124</v>
      </c>
      <c r="U19" s="250">
        <v>265</v>
      </c>
      <c r="V19" s="250">
        <v>350</v>
      </c>
      <c r="W19" s="250">
        <v>210</v>
      </c>
      <c r="X19" s="250">
        <v>230</v>
      </c>
      <c r="Y19" s="250">
        <v>271</v>
      </c>
    </row>
    <row r="20" spans="1:25" x14ac:dyDescent="0.3">
      <c r="A20" s="797" t="s">
        <v>34</v>
      </c>
      <c r="B20" s="249">
        <v>528</v>
      </c>
      <c r="C20" s="252">
        <v>321</v>
      </c>
      <c r="D20" s="252">
        <v>207</v>
      </c>
      <c r="E20" s="252">
        <v>263</v>
      </c>
      <c r="F20" s="252">
        <v>49</v>
      </c>
      <c r="G20" s="251">
        <v>45</v>
      </c>
      <c r="H20" s="251">
        <v>62</v>
      </c>
      <c r="I20" s="252">
        <v>5</v>
      </c>
      <c r="J20" s="252">
        <v>57</v>
      </c>
      <c r="K20" s="252">
        <v>3</v>
      </c>
      <c r="L20" s="250">
        <v>17</v>
      </c>
      <c r="M20" s="252">
        <v>17</v>
      </c>
      <c r="N20" s="252">
        <v>1</v>
      </c>
      <c r="O20" s="252">
        <v>2</v>
      </c>
      <c r="P20" s="252">
        <v>3</v>
      </c>
      <c r="Q20" s="252">
        <v>0</v>
      </c>
      <c r="R20" s="252">
        <v>2</v>
      </c>
      <c r="S20" s="252">
        <v>2</v>
      </c>
      <c r="T20" s="252">
        <v>29</v>
      </c>
      <c r="U20" s="252">
        <v>67</v>
      </c>
      <c r="V20" s="252">
        <v>87</v>
      </c>
      <c r="W20" s="252">
        <v>87</v>
      </c>
      <c r="X20" s="252">
        <v>115</v>
      </c>
      <c r="Y20" s="252">
        <v>143</v>
      </c>
    </row>
    <row r="21" spans="1:25" x14ac:dyDescent="0.3">
      <c r="A21" s="797" t="s">
        <v>35</v>
      </c>
      <c r="B21" s="249">
        <v>425</v>
      </c>
      <c r="C21" s="250">
        <v>251</v>
      </c>
      <c r="D21" s="250">
        <v>174</v>
      </c>
      <c r="E21" s="250">
        <v>219</v>
      </c>
      <c r="F21" s="250">
        <v>38</v>
      </c>
      <c r="G21" s="251">
        <v>47</v>
      </c>
      <c r="H21" s="251">
        <v>47</v>
      </c>
      <c r="I21" s="250">
        <v>3</v>
      </c>
      <c r="J21" s="250">
        <v>30</v>
      </c>
      <c r="K21" s="250">
        <v>0</v>
      </c>
      <c r="L21" s="252">
        <v>24</v>
      </c>
      <c r="M21" s="250">
        <v>10</v>
      </c>
      <c r="N21" s="250">
        <v>0</v>
      </c>
      <c r="O21" s="250">
        <v>2</v>
      </c>
      <c r="P21" s="250">
        <v>2</v>
      </c>
      <c r="Q21" s="250">
        <v>1</v>
      </c>
      <c r="R21" s="250">
        <v>2</v>
      </c>
      <c r="S21" s="250">
        <v>0</v>
      </c>
      <c r="T21" s="250">
        <v>25</v>
      </c>
      <c r="U21" s="250">
        <v>39</v>
      </c>
      <c r="V21" s="250">
        <v>79</v>
      </c>
      <c r="W21" s="250">
        <v>66</v>
      </c>
      <c r="X21" s="250">
        <v>89</v>
      </c>
      <c r="Y21" s="250">
        <v>127</v>
      </c>
    </row>
    <row r="22" spans="1:25" x14ac:dyDescent="0.3">
      <c r="A22" s="797" t="s">
        <v>36</v>
      </c>
      <c r="B22" s="249">
        <v>603</v>
      </c>
      <c r="C22" s="250">
        <v>377</v>
      </c>
      <c r="D22" s="250">
        <v>226</v>
      </c>
      <c r="E22" s="250">
        <v>302</v>
      </c>
      <c r="F22" s="250">
        <v>69</v>
      </c>
      <c r="G22" s="251">
        <v>53</v>
      </c>
      <c r="H22" s="251">
        <v>77</v>
      </c>
      <c r="I22" s="250">
        <v>5</v>
      </c>
      <c r="J22" s="250">
        <v>38</v>
      </c>
      <c r="K22" s="250">
        <v>6</v>
      </c>
      <c r="L22" s="250">
        <v>26</v>
      </c>
      <c r="M22" s="250">
        <v>17</v>
      </c>
      <c r="N22" s="250">
        <v>0</v>
      </c>
      <c r="O22" s="250">
        <v>2</v>
      </c>
      <c r="P22" s="250">
        <v>1</v>
      </c>
      <c r="Q22" s="250">
        <v>0</v>
      </c>
      <c r="R22" s="250">
        <v>4</v>
      </c>
      <c r="S22" s="250">
        <v>3</v>
      </c>
      <c r="T22" s="250">
        <v>37</v>
      </c>
      <c r="U22" s="250">
        <v>65</v>
      </c>
      <c r="V22" s="250">
        <v>104</v>
      </c>
      <c r="W22" s="250">
        <v>101</v>
      </c>
      <c r="X22" s="250">
        <v>126</v>
      </c>
      <c r="Y22" s="250">
        <v>170</v>
      </c>
    </row>
    <row r="23" spans="1:25" x14ac:dyDescent="0.3">
      <c r="A23" s="797" t="s">
        <v>37</v>
      </c>
      <c r="B23" s="249">
        <v>323</v>
      </c>
      <c r="C23" s="250">
        <v>205</v>
      </c>
      <c r="D23" s="250">
        <v>118</v>
      </c>
      <c r="E23" s="250">
        <v>164</v>
      </c>
      <c r="F23" s="250">
        <v>33</v>
      </c>
      <c r="G23" s="251">
        <v>30</v>
      </c>
      <c r="H23" s="251">
        <v>39</v>
      </c>
      <c r="I23" s="250">
        <v>0</v>
      </c>
      <c r="J23" s="250">
        <v>25</v>
      </c>
      <c r="K23" s="250">
        <v>3</v>
      </c>
      <c r="L23" s="250">
        <v>13</v>
      </c>
      <c r="M23" s="250">
        <v>12</v>
      </c>
      <c r="N23" s="250">
        <v>0</v>
      </c>
      <c r="O23" s="250">
        <v>1</v>
      </c>
      <c r="P23" s="250">
        <v>2</v>
      </c>
      <c r="Q23" s="250">
        <v>0</v>
      </c>
      <c r="R23" s="250">
        <v>0</v>
      </c>
      <c r="S23" s="250">
        <v>1</v>
      </c>
      <c r="T23" s="250">
        <v>21</v>
      </c>
      <c r="U23" s="250">
        <v>39</v>
      </c>
      <c r="V23" s="250">
        <v>55</v>
      </c>
      <c r="W23" s="250">
        <v>50</v>
      </c>
      <c r="X23" s="250">
        <v>62</v>
      </c>
      <c r="Y23" s="250">
        <v>96</v>
      </c>
    </row>
    <row r="24" spans="1:25" x14ac:dyDescent="0.3">
      <c r="A24" s="797" t="s">
        <v>38</v>
      </c>
      <c r="B24" s="249">
        <v>1447</v>
      </c>
      <c r="C24" s="250">
        <v>830</v>
      </c>
      <c r="D24" s="250">
        <v>617</v>
      </c>
      <c r="E24" s="250">
        <v>586</v>
      </c>
      <c r="F24" s="250">
        <v>126</v>
      </c>
      <c r="G24" s="251">
        <v>102</v>
      </c>
      <c r="H24" s="251">
        <v>127</v>
      </c>
      <c r="I24" s="250">
        <v>10</v>
      </c>
      <c r="J24" s="250">
        <v>281</v>
      </c>
      <c r="K24" s="250">
        <v>15</v>
      </c>
      <c r="L24" s="250">
        <v>135</v>
      </c>
      <c r="M24" s="250">
        <v>38</v>
      </c>
      <c r="N24" s="250">
        <v>3</v>
      </c>
      <c r="O24" s="250">
        <v>5</v>
      </c>
      <c r="P24" s="250">
        <v>10</v>
      </c>
      <c r="Q24" s="250">
        <v>0</v>
      </c>
      <c r="R24" s="250">
        <v>7</v>
      </c>
      <c r="S24" s="250">
        <v>2</v>
      </c>
      <c r="T24" s="250">
        <v>260</v>
      </c>
      <c r="U24" s="250">
        <v>278</v>
      </c>
      <c r="V24" s="250">
        <v>230</v>
      </c>
      <c r="W24" s="250">
        <v>164</v>
      </c>
      <c r="X24" s="250">
        <v>215</v>
      </c>
      <c r="Y24" s="250">
        <v>300</v>
      </c>
    </row>
    <row r="25" spans="1:25" x14ac:dyDescent="0.3">
      <c r="A25" s="797" t="s">
        <v>39</v>
      </c>
      <c r="B25" s="249">
        <v>1062</v>
      </c>
      <c r="C25" s="250">
        <v>620</v>
      </c>
      <c r="D25" s="250">
        <v>442</v>
      </c>
      <c r="E25" s="250">
        <v>510</v>
      </c>
      <c r="F25" s="250">
        <v>127</v>
      </c>
      <c r="G25" s="251">
        <v>116</v>
      </c>
      <c r="H25" s="251">
        <v>143</v>
      </c>
      <c r="I25" s="250">
        <v>13</v>
      </c>
      <c r="J25" s="250">
        <v>57</v>
      </c>
      <c r="K25" s="250">
        <v>8</v>
      </c>
      <c r="L25" s="250">
        <v>38</v>
      </c>
      <c r="M25" s="250">
        <v>34</v>
      </c>
      <c r="N25" s="250">
        <v>4</v>
      </c>
      <c r="O25" s="250">
        <v>3</v>
      </c>
      <c r="P25" s="250">
        <v>3</v>
      </c>
      <c r="Q25" s="250">
        <v>0</v>
      </c>
      <c r="R25" s="250">
        <v>3</v>
      </c>
      <c r="S25" s="250">
        <v>3</v>
      </c>
      <c r="T25" s="250">
        <v>71</v>
      </c>
      <c r="U25" s="250">
        <v>121</v>
      </c>
      <c r="V25" s="250">
        <v>179</v>
      </c>
      <c r="W25" s="250">
        <v>143</v>
      </c>
      <c r="X25" s="250">
        <v>237</v>
      </c>
      <c r="Y25" s="250">
        <v>311</v>
      </c>
    </row>
    <row r="26" spans="1:25" x14ac:dyDescent="0.3">
      <c r="A26" s="797" t="s">
        <v>40</v>
      </c>
      <c r="B26" s="249">
        <v>459</v>
      </c>
      <c r="C26" s="250">
        <v>282</v>
      </c>
      <c r="D26" s="250">
        <v>177</v>
      </c>
      <c r="E26" s="250">
        <v>244</v>
      </c>
      <c r="F26" s="250">
        <v>48</v>
      </c>
      <c r="G26" s="251">
        <v>33</v>
      </c>
      <c r="H26" s="251">
        <v>57</v>
      </c>
      <c r="I26" s="250">
        <v>3</v>
      </c>
      <c r="J26" s="250">
        <v>37</v>
      </c>
      <c r="K26" s="250">
        <v>3</v>
      </c>
      <c r="L26" s="250">
        <v>21</v>
      </c>
      <c r="M26" s="250">
        <v>7</v>
      </c>
      <c r="N26" s="250">
        <v>0</v>
      </c>
      <c r="O26" s="250">
        <v>0</v>
      </c>
      <c r="P26" s="250">
        <v>1</v>
      </c>
      <c r="Q26" s="250">
        <v>0</v>
      </c>
      <c r="R26" s="250">
        <v>4</v>
      </c>
      <c r="S26" s="250">
        <v>1</v>
      </c>
      <c r="T26" s="250">
        <v>21</v>
      </c>
      <c r="U26" s="250">
        <v>63</v>
      </c>
      <c r="V26" s="250">
        <v>87</v>
      </c>
      <c r="W26" s="250">
        <v>75</v>
      </c>
      <c r="X26" s="250">
        <v>89</v>
      </c>
      <c r="Y26" s="250">
        <v>124</v>
      </c>
    </row>
    <row r="27" spans="1:25" x14ac:dyDescent="0.3">
      <c r="A27" s="797" t="s">
        <v>41</v>
      </c>
      <c r="B27" s="249">
        <v>1195</v>
      </c>
      <c r="C27" s="250">
        <v>725</v>
      </c>
      <c r="D27" s="250">
        <v>470</v>
      </c>
      <c r="E27" s="250">
        <v>642</v>
      </c>
      <c r="F27" s="250">
        <v>124</v>
      </c>
      <c r="G27" s="251">
        <v>113</v>
      </c>
      <c r="H27" s="251">
        <v>109</v>
      </c>
      <c r="I27" s="250">
        <v>11</v>
      </c>
      <c r="J27" s="250">
        <v>96</v>
      </c>
      <c r="K27" s="250">
        <v>8</v>
      </c>
      <c r="L27" s="250">
        <v>28</v>
      </c>
      <c r="M27" s="250">
        <v>52</v>
      </c>
      <c r="N27" s="250">
        <v>0</v>
      </c>
      <c r="O27" s="250">
        <v>1</v>
      </c>
      <c r="P27" s="250">
        <v>7</v>
      </c>
      <c r="Q27" s="250">
        <v>1</v>
      </c>
      <c r="R27" s="250">
        <v>3</v>
      </c>
      <c r="S27" s="250">
        <v>0</v>
      </c>
      <c r="T27" s="250">
        <v>89</v>
      </c>
      <c r="U27" s="250">
        <v>156</v>
      </c>
      <c r="V27" s="250">
        <v>184</v>
      </c>
      <c r="W27" s="250">
        <v>170</v>
      </c>
      <c r="X27" s="250">
        <v>237</v>
      </c>
      <c r="Y27" s="250">
        <v>359</v>
      </c>
    </row>
    <row r="28" spans="1:25" x14ac:dyDescent="0.3">
      <c r="A28" s="797" t="s">
        <v>42</v>
      </c>
      <c r="B28" s="249">
        <v>1252</v>
      </c>
      <c r="C28" s="250">
        <v>771</v>
      </c>
      <c r="D28" s="250">
        <v>481</v>
      </c>
      <c r="E28" s="250">
        <v>627</v>
      </c>
      <c r="F28" s="250">
        <v>148</v>
      </c>
      <c r="G28" s="251">
        <v>132</v>
      </c>
      <c r="H28" s="251">
        <v>132</v>
      </c>
      <c r="I28" s="250">
        <v>12</v>
      </c>
      <c r="J28" s="250">
        <v>89</v>
      </c>
      <c r="K28" s="250">
        <v>14</v>
      </c>
      <c r="L28" s="250">
        <v>32</v>
      </c>
      <c r="M28" s="250">
        <v>36</v>
      </c>
      <c r="N28" s="250">
        <v>3</v>
      </c>
      <c r="O28" s="250">
        <v>6</v>
      </c>
      <c r="P28" s="250">
        <v>8</v>
      </c>
      <c r="Q28" s="250">
        <v>1</v>
      </c>
      <c r="R28" s="250">
        <v>8</v>
      </c>
      <c r="S28" s="250">
        <v>4</v>
      </c>
      <c r="T28" s="250">
        <v>89</v>
      </c>
      <c r="U28" s="250">
        <v>143</v>
      </c>
      <c r="V28" s="250">
        <v>222</v>
      </c>
      <c r="W28" s="250">
        <v>169</v>
      </c>
      <c r="X28" s="250">
        <v>241</v>
      </c>
      <c r="Y28" s="250">
        <v>388</v>
      </c>
    </row>
    <row r="29" spans="1:25" x14ac:dyDescent="0.3">
      <c r="A29" s="797" t="s">
        <v>43</v>
      </c>
      <c r="B29" s="249">
        <v>996</v>
      </c>
      <c r="C29" s="250">
        <v>558</v>
      </c>
      <c r="D29" s="250">
        <v>438</v>
      </c>
      <c r="E29" s="250">
        <v>466</v>
      </c>
      <c r="F29" s="250">
        <v>117</v>
      </c>
      <c r="G29" s="251">
        <v>104</v>
      </c>
      <c r="H29" s="251">
        <v>134</v>
      </c>
      <c r="I29" s="250">
        <v>6</v>
      </c>
      <c r="J29" s="250">
        <v>67</v>
      </c>
      <c r="K29" s="250">
        <v>15</v>
      </c>
      <c r="L29" s="250">
        <v>42</v>
      </c>
      <c r="M29" s="250">
        <v>26</v>
      </c>
      <c r="N29" s="250">
        <v>2</v>
      </c>
      <c r="O29" s="250">
        <v>3</v>
      </c>
      <c r="P29" s="250">
        <v>6</v>
      </c>
      <c r="Q29" s="250">
        <v>1</v>
      </c>
      <c r="R29" s="250">
        <v>6</v>
      </c>
      <c r="S29" s="250">
        <v>1</v>
      </c>
      <c r="T29" s="250">
        <v>66</v>
      </c>
      <c r="U29" s="250">
        <v>107</v>
      </c>
      <c r="V29" s="250">
        <v>152</v>
      </c>
      <c r="W29" s="250">
        <v>145</v>
      </c>
      <c r="X29" s="250">
        <v>226</v>
      </c>
      <c r="Y29" s="250">
        <v>300</v>
      </c>
    </row>
    <row r="30" spans="1:25" x14ac:dyDescent="0.3">
      <c r="A30" s="797" t="s">
        <v>44</v>
      </c>
      <c r="B30" s="249">
        <v>1246</v>
      </c>
      <c r="C30" s="250">
        <v>769</v>
      </c>
      <c r="D30" s="250">
        <v>477</v>
      </c>
      <c r="E30" s="250">
        <v>621</v>
      </c>
      <c r="F30" s="250">
        <v>122</v>
      </c>
      <c r="G30" s="251">
        <v>117</v>
      </c>
      <c r="H30" s="251">
        <v>151</v>
      </c>
      <c r="I30" s="250">
        <v>12</v>
      </c>
      <c r="J30" s="250">
        <v>75</v>
      </c>
      <c r="K30" s="250">
        <v>18</v>
      </c>
      <c r="L30" s="250">
        <v>45</v>
      </c>
      <c r="M30" s="250">
        <v>56</v>
      </c>
      <c r="N30" s="250">
        <v>5</v>
      </c>
      <c r="O30" s="250">
        <v>9</v>
      </c>
      <c r="P30" s="250">
        <v>7</v>
      </c>
      <c r="Q30" s="250">
        <v>2</v>
      </c>
      <c r="R30" s="250">
        <v>5</v>
      </c>
      <c r="S30" s="250">
        <v>1</v>
      </c>
      <c r="T30" s="250">
        <v>71</v>
      </c>
      <c r="U30" s="250">
        <v>165</v>
      </c>
      <c r="V30" s="250">
        <v>189</v>
      </c>
      <c r="W30" s="250">
        <v>149</v>
      </c>
      <c r="X30" s="250">
        <v>280</v>
      </c>
      <c r="Y30" s="250">
        <v>392</v>
      </c>
    </row>
    <row r="31" spans="1:25" x14ac:dyDescent="0.3">
      <c r="A31" s="797" t="s">
        <v>45</v>
      </c>
      <c r="B31" s="249">
        <v>1282</v>
      </c>
      <c r="C31" s="250">
        <v>761</v>
      </c>
      <c r="D31" s="250">
        <v>521</v>
      </c>
      <c r="E31" s="250">
        <v>622</v>
      </c>
      <c r="F31" s="250">
        <v>143</v>
      </c>
      <c r="G31" s="251">
        <v>145</v>
      </c>
      <c r="H31" s="251">
        <v>148</v>
      </c>
      <c r="I31" s="250">
        <v>7</v>
      </c>
      <c r="J31" s="250">
        <v>81</v>
      </c>
      <c r="K31" s="250">
        <v>25</v>
      </c>
      <c r="L31" s="250">
        <v>34</v>
      </c>
      <c r="M31" s="250">
        <v>48</v>
      </c>
      <c r="N31" s="250">
        <v>6</v>
      </c>
      <c r="O31" s="250">
        <v>3</v>
      </c>
      <c r="P31" s="250">
        <v>7</v>
      </c>
      <c r="Q31" s="250">
        <v>5</v>
      </c>
      <c r="R31" s="250">
        <v>7</v>
      </c>
      <c r="S31" s="250">
        <v>1</v>
      </c>
      <c r="T31" s="250">
        <v>81</v>
      </c>
      <c r="U31" s="250">
        <v>168</v>
      </c>
      <c r="V31" s="250">
        <v>210</v>
      </c>
      <c r="W31" s="250">
        <v>180</v>
      </c>
      <c r="X31" s="250">
        <v>258</v>
      </c>
      <c r="Y31" s="250">
        <v>385</v>
      </c>
    </row>
    <row r="32" spans="1:25" x14ac:dyDescent="0.3">
      <c r="A32" s="797" t="s">
        <v>46</v>
      </c>
      <c r="B32" s="249">
        <v>930</v>
      </c>
      <c r="C32" s="250">
        <v>554</v>
      </c>
      <c r="D32" s="250">
        <v>376</v>
      </c>
      <c r="E32" s="250">
        <v>426</v>
      </c>
      <c r="F32" s="250">
        <v>94</v>
      </c>
      <c r="G32" s="251">
        <v>84</v>
      </c>
      <c r="H32" s="251">
        <v>112</v>
      </c>
      <c r="I32" s="250">
        <v>9</v>
      </c>
      <c r="J32" s="250">
        <v>69</v>
      </c>
      <c r="K32" s="250">
        <v>14</v>
      </c>
      <c r="L32" s="250">
        <v>72</v>
      </c>
      <c r="M32" s="250">
        <v>34</v>
      </c>
      <c r="N32" s="250">
        <v>2</v>
      </c>
      <c r="O32" s="250">
        <v>2</v>
      </c>
      <c r="P32" s="250">
        <v>3</v>
      </c>
      <c r="Q32" s="250">
        <v>0</v>
      </c>
      <c r="R32" s="250">
        <v>8</v>
      </c>
      <c r="S32" s="250">
        <v>1</v>
      </c>
      <c r="T32" s="250">
        <v>56</v>
      </c>
      <c r="U32" s="250">
        <v>150</v>
      </c>
      <c r="V32" s="250">
        <v>147</v>
      </c>
      <c r="W32" s="250">
        <v>124</v>
      </c>
      <c r="X32" s="250">
        <v>198</v>
      </c>
      <c r="Y32" s="250">
        <v>255</v>
      </c>
    </row>
    <row r="33" spans="1:25" x14ac:dyDescent="0.3">
      <c r="A33" s="797" t="s">
        <v>47</v>
      </c>
      <c r="B33" s="249">
        <v>1193</v>
      </c>
      <c r="C33" s="250">
        <v>713</v>
      </c>
      <c r="D33" s="250">
        <v>480</v>
      </c>
      <c r="E33" s="250">
        <v>596</v>
      </c>
      <c r="F33" s="250">
        <v>111</v>
      </c>
      <c r="G33" s="251">
        <v>120</v>
      </c>
      <c r="H33" s="251">
        <v>140</v>
      </c>
      <c r="I33" s="250">
        <v>11</v>
      </c>
      <c r="J33" s="250">
        <v>84</v>
      </c>
      <c r="K33" s="250">
        <v>22</v>
      </c>
      <c r="L33" s="250">
        <v>53</v>
      </c>
      <c r="M33" s="250">
        <v>36</v>
      </c>
      <c r="N33" s="250">
        <v>3</v>
      </c>
      <c r="O33" s="250">
        <v>4</v>
      </c>
      <c r="P33" s="250">
        <v>4</v>
      </c>
      <c r="Q33" s="250">
        <v>1</v>
      </c>
      <c r="R33" s="250">
        <v>7</v>
      </c>
      <c r="S33" s="250">
        <v>1</v>
      </c>
      <c r="T33" s="250">
        <v>88</v>
      </c>
      <c r="U33" s="250">
        <v>155</v>
      </c>
      <c r="V33" s="250">
        <v>181</v>
      </c>
      <c r="W33" s="250">
        <v>176</v>
      </c>
      <c r="X33" s="250">
        <v>223</v>
      </c>
      <c r="Y33" s="250">
        <v>370</v>
      </c>
    </row>
    <row r="34" spans="1:25" x14ac:dyDescent="0.3">
      <c r="A34" s="797" t="s">
        <v>64</v>
      </c>
      <c r="B34" s="249">
        <v>908</v>
      </c>
      <c r="C34" s="250">
        <v>548</v>
      </c>
      <c r="D34" s="250">
        <v>360</v>
      </c>
      <c r="E34" s="250">
        <v>461</v>
      </c>
      <c r="F34" s="250">
        <v>99</v>
      </c>
      <c r="G34" s="251">
        <v>92</v>
      </c>
      <c r="H34" s="251">
        <v>97</v>
      </c>
      <c r="I34" s="250">
        <v>6</v>
      </c>
      <c r="J34" s="250">
        <v>59</v>
      </c>
      <c r="K34" s="250">
        <v>13</v>
      </c>
      <c r="L34" s="250">
        <v>25</v>
      </c>
      <c r="M34" s="250">
        <v>38</v>
      </c>
      <c r="N34" s="250">
        <v>2</v>
      </c>
      <c r="O34" s="250">
        <v>4</v>
      </c>
      <c r="P34" s="250">
        <v>8</v>
      </c>
      <c r="Q34" s="250">
        <v>2</v>
      </c>
      <c r="R34" s="250">
        <v>2</v>
      </c>
      <c r="S34" s="250">
        <v>0</v>
      </c>
      <c r="T34" s="250">
        <v>78</v>
      </c>
      <c r="U34" s="250">
        <v>112</v>
      </c>
      <c r="V34" s="250">
        <v>133</v>
      </c>
      <c r="W34" s="250">
        <v>129</v>
      </c>
      <c r="X34" s="250">
        <v>205</v>
      </c>
      <c r="Y34" s="250">
        <v>251</v>
      </c>
    </row>
    <row r="35" spans="1:25" x14ac:dyDescent="0.3">
      <c r="A35" s="798" t="s">
        <v>65</v>
      </c>
      <c r="B35" s="253">
        <v>1008</v>
      </c>
      <c r="C35" s="254">
        <v>602</v>
      </c>
      <c r="D35" s="254">
        <v>406</v>
      </c>
      <c r="E35" s="254">
        <v>487</v>
      </c>
      <c r="F35" s="254">
        <v>95</v>
      </c>
      <c r="G35" s="255">
        <v>100</v>
      </c>
      <c r="H35" s="256">
        <v>118</v>
      </c>
      <c r="I35" s="254">
        <v>9</v>
      </c>
      <c r="J35" s="254">
        <v>78</v>
      </c>
      <c r="K35" s="254">
        <v>18</v>
      </c>
      <c r="L35" s="254">
        <v>40</v>
      </c>
      <c r="M35" s="254">
        <v>37</v>
      </c>
      <c r="N35" s="254">
        <v>2</v>
      </c>
      <c r="O35" s="254">
        <v>3</v>
      </c>
      <c r="P35" s="254">
        <v>10</v>
      </c>
      <c r="Q35" s="254">
        <v>4</v>
      </c>
      <c r="R35" s="254">
        <v>4</v>
      </c>
      <c r="S35" s="254">
        <v>3</v>
      </c>
      <c r="T35" s="254">
        <v>78</v>
      </c>
      <c r="U35" s="254">
        <v>128</v>
      </c>
      <c r="V35" s="254">
        <v>197</v>
      </c>
      <c r="W35" s="254">
        <v>132</v>
      </c>
      <c r="X35" s="254">
        <v>202</v>
      </c>
      <c r="Y35" s="254">
        <v>271</v>
      </c>
    </row>
    <row r="36" spans="1:25" x14ac:dyDescent="0.3">
      <c r="A36" s="20" t="s">
        <v>510</v>
      </c>
      <c r="B36" s="5"/>
      <c r="C36" s="5"/>
      <c r="D36" s="5"/>
      <c r="E36" s="5"/>
      <c r="F36" s="5"/>
      <c r="G36" s="5"/>
      <c r="H36" s="32"/>
      <c r="I36" s="3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3">
      <c r="A37" s="20"/>
      <c r="B37" s="5"/>
      <c r="C37" s="5"/>
      <c r="D37" s="5"/>
      <c r="E37" s="5"/>
      <c r="F37" s="5"/>
      <c r="G37" s="5"/>
      <c r="H37" s="32"/>
      <c r="I37" s="3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mergeCells count="4">
    <mergeCell ref="A4:A5"/>
    <mergeCell ref="B4:D4"/>
    <mergeCell ref="E4:S4"/>
    <mergeCell ref="T4:Y4"/>
  </mergeCells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C1" sqref="C1"/>
    </sheetView>
  </sheetViews>
  <sheetFormatPr defaultRowHeight="16.5" x14ac:dyDescent="0.3"/>
  <cols>
    <col min="1" max="2" width="10.625" customWidth="1"/>
    <col min="3" max="3" width="12.375" customWidth="1"/>
    <col min="4" max="21" width="10.625" customWidth="1"/>
  </cols>
  <sheetData>
    <row r="1" spans="1:21" x14ac:dyDescent="0.3">
      <c r="B1" s="32"/>
      <c r="C1" s="19" t="s">
        <v>536</v>
      </c>
      <c r="D1" s="32"/>
      <c r="E1" s="32"/>
      <c r="F1" s="32"/>
      <c r="G1" s="32"/>
      <c r="H1" s="32"/>
      <c r="I1" s="32"/>
      <c r="J1" s="3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15">
      <c r="A2" s="20" t="s">
        <v>311</v>
      </c>
      <c r="B2" s="32"/>
      <c r="C2" s="32"/>
      <c r="D2" s="32"/>
      <c r="E2" s="32"/>
      <c r="F2" s="32"/>
      <c r="G2" s="32"/>
      <c r="H2" s="32"/>
      <c r="I2" s="20" t="s">
        <v>0</v>
      </c>
      <c r="J2" s="32"/>
      <c r="K2" s="5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24" customHeight="1" x14ac:dyDescent="0.3">
      <c r="A3" s="968" t="s">
        <v>2</v>
      </c>
      <c r="B3" s="880" t="s">
        <v>537</v>
      </c>
      <c r="C3" s="967" t="s">
        <v>538</v>
      </c>
      <c r="D3" s="1020"/>
      <c r="E3" s="969"/>
      <c r="F3" s="967" t="s">
        <v>539</v>
      </c>
      <c r="G3" s="906"/>
      <c r="H3" s="906"/>
      <c r="I3" s="906"/>
      <c r="J3" s="906"/>
      <c r="K3" s="906"/>
      <c r="L3" s="967" t="s">
        <v>540</v>
      </c>
      <c r="M3" s="1041"/>
      <c r="N3" s="1041"/>
      <c r="O3" s="1041"/>
      <c r="P3" s="1041"/>
      <c r="Q3" s="1041"/>
      <c r="R3" s="1041"/>
      <c r="S3" s="1041"/>
      <c r="T3" s="1041"/>
      <c r="U3" s="1041"/>
    </row>
    <row r="4" spans="1:21" ht="24" customHeight="1" x14ac:dyDescent="0.3">
      <c r="A4" s="968"/>
      <c r="B4" s="1049"/>
      <c r="C4" s="966" t="s">
        <v>541</v>
      </c>
      <c r="D4" s="966" t="s">
        <v>542</v>
      </c>
      <c r="E4" s="995" t="s">
        <v>543</v>
      </c>
      <c r="F4" s="966" t="s">
        <v>544</v>
      </c>
      <c r="G4" s="966" t="s">
        <v>545</v>
      </c>
      <c r="H4" s="966" t="s">
        <v>546</v>
      </c>
      <c r="I4" s="995" t="s">
        <v>547</v>
      </c>
      <c r="J4" s="966" t="s">
        <v>548</v>
      </c>
      <c r="K4" s="967" t="s">
        <v>543</v>
      </c>
      <c r="L4" s="966" t="s">
        <v>549</v>
      </c>
      <c r="M4" s="968" t="s">
        <v>550</v>
      </c>
      <c r="N4" s="971"/>
      <c r="O4" s="966" t="s">
        <v>551</v>
      </c>
      <c r="P4" s="1050"/>
      <c r="Q4" s="1050"/>
      <c r="R4" s="1050"/>
      <c r="S4" s="1050"/>
      <c r="T4" s="1050"/>
      <c r="U4" s="1051"/>
    </row>
    <row r="5" spans="1:21" ht="24" customHeight="1" x14ac:dyDescent="0.3">
      <c r="A5" s="968"/>
      <c r="B5" s="1025"/>
      <c r="C5" s="966"/>
      <c r="D5" s="966"/>
      <c r="E5" s="995"/>
      <c r="F5" s="966"/>
      <c r="G5" s="966"/>
      <c r="H5" s="966"/>
      <c r="I5" s="995"/>
      <c r="J5" s="966"/>
      <c r="K5" s="967"/>
      <c r="L5" s="966"/>
      <c r="M5" s="552" t="s">
        <v>489</v>
      </c>
      <c r="N5" s="556" t="s">
        <v>490</v>
      </c>
      <c r="O5" s="556" t="s">
        <v>552</v>
      </c>
      <c r="P5" s="556" t="s">
        <v>553</v>
      </c>
      <c r="Q5" s="558" t="s">
        <v>554</v>
      </c>
      <c r="R5" s="558" t="s">
        <v>555</v>
      </c>
      <c r="S5" s="558" t="s">
        <v>556</v>
      </c>
      <c r="T5" s="558" t="s">
        <v>557</v>
      </c>
      <c r="U5" s="558" t="s">
        <v>543</v>
      </c>
    </row>
    <row r="6" spans="1:21" ht="24" customHeight="1" x14ac:dyDescent="0.3">
      <c r="A6" s="14" t="s">
        <v>82</v>
      </c>
      <c r="B6" s="799">
        <v>2</v>
      </c>
      <c r="C6" s="800">
        <v>0</v>
      </c>
      <c r="D6" s="800">
        <v>0</v>
      </c>
      <c r="E6" s="800">
        <v>0</v>
      </c>
      <c r="F6" s="800">
        <v>0</v>
      </c>
      <c r="G6" s="800">
        <v>0</v>
      </c>
      <c r="H6" s="800">
        <v>0</v>
      </c>
      <c r="I6" s="800">
        <v>0</v>
      </c>
      <c r="J6" s="800">
        <v>0</v>
      </c>
      <c r="K6" s="800">
        <v>0</v>
      </c>
      <c r="L6" s="800">
        <v>0</v>
      </c>
      <c r="M6" s="800">
        <v>0</v>
      </c>
      <c r="N6" s="800">
        <v>0</v>
      </c>
      <c r="O6" s="800">
        <v>0</v>
      </c>
      <c r="P6" s="800">
        <v>0</v>
      </c>
      <c r="Q6" s="800">
        <v>0</v>
      </c>
      <c r="R6" s="800">
        <v>0</v>
      </c>
      <c r="S6" s="800">
        <v>0</v>
      </c>
      <c r="T6" s="800">
        <v>0</v>
      </c>
      <c r="U6" s="801">
        <v>0</v>
      </c>
    </row>
    <row r="7" spans="1:21" ht="24" customHeight="1" x14ac:dyDescent="0.3">
      <c r="A7" s="14" t="s">
        <v>22</v>
      </c>
      <c r="B7" s="802">
        <v>3</v>
      </c>
      <c r="C7" s="803">
        <v>0</v>
      </c>
      <c r="D7" s="803">
        <v>0</v>
      </c>
      <c r="E7" s="803">
        <v>0</v>
      </c>
      <c r="F7" s="803">
        <v>0</v>
      </c>
      <c r="G7" s="803">
        <v>0</v>
      </c>
      <c r="H7" s="803">
        <v>0</v>
      </c>
      <c r="I7" s="803">
        <v>0</v>
      </c>
      <c r="J7" s="803">
        <v>0</v>
      </c>
      <c r="K7" s="803">
        <v>0</v>
      </c>
      <c r="L7" s="803">
        <v>0</v>
      </c>
      <c r="M7" s="803">
        <v>0</v>
      </c>
      <c r="N7" s="803">
        <v>0</v>
      </c>
      <c r="O7" s="803">
        <v>0</v>
      </c>
      <c r="P7" s="803">
        <v>0</v>
      </c>
      <c r="Q7" s="803">
        <v>0</v>
      </c>
      <c r="R7" s="803">
        <v>0</v>
      </c>
      <c r="S7" s="803">
        <v>0</v>
      </c>
      <c r="T7" s="803">
        <v>0</v>
      </c>
      <c r="U7" s="804">
        <v>0</v>
      </c>
    </row>
    <row r="8" spans="1:21" ht="24" customHeight="1" x14ac:dyDescent="0.3">
      <c r="A8" s="14" t="s">
        <v>23</v>
      </c>
      <c r="B8" s="805">
        <v>1</v>
      </c>
      <c r="C8" s="803">
        <v>0</v>
      </c>
      <c r="D8" s="803">
        <v>0</v>
      </c>
      <c r="E8" s="803">
        <v>0</v>
      </c>
      <c r="F8" s="803">
        <v>0</v>
      </c>
      <c r="G8" s="803">
        <v>0</v>
      </c>
      <c r="H8" s="803">
        <v>0</v>
      </c>
      <c r="I8" s="803">
        <v>0</v>
      </c>
      <c r="J8" s="627">
        <v>0</v>
      </c>
      <c r="K8" s="627">
        <v>0</v>
      </c>
      <c r="L8" s="627">
        <v>0</v>
      </c>
      <c r="M8" s="627">
        <v>0</v>
      </c>
      <c r="N8" s="627">
        <v>0</v>
      </c>
      <c r="O8" s="627">
        <v>0</v>
      </c>
      <c r="P8" s="627">
        <v>0</v>
      </c>
      <c r="Q8" s="627">
        <v>0</v>
      </c>
      <c r="R8" s="627">
        <v>0</v>
      </c>
      <c r="S8" s="627">
        <v>0</v>
      </c>
      <c r="T8" s="627">
        <v>0</v>
      </c>
      <c r="U8" s="697">
        <v>0</v>
      </c>
    </row>
    <row r="9" spans="1:21" ht="24" customHeight="1" x14ac:dyDescent="0.3">
      <c r="A9" s="14" t="s">
        <v>24</v>
      </c>
      <c r="B9" s="805">
        <v>1</v>
      </c>
      <c r="C9" s="627">
        <v>0</v>
      </c>
      <c r="D9" s="627">
        <v>0</v>
      </c>
      <c r="E9" s="627">
        <v>13</v>
      </c>
      <c r="F9" s="627">
        <v>0</v>
      </c>
      <c r="G9" s="627">
        <v>1</v>
      </c>
      <c r="H9" s="627" t="s">
        <v>558</v>
      </c>
      <c r="I9" s="627">
        <v>0</v>
      </c>
      <c r="J9" s="627">
        <v>0</v>
      </c>
      <c r="K9" s="627">
        <v>12</v>
      </c>
      <c r="L9" s="627">
        <v>21</v>
      </c>
      <c r="M9" s="627">
        <v>21</v>
      </c>
      <c r="N9" s="627">
        <v>0</v>
      </c>
      <c r="O9" s="627">
        <v>21</v>
      </c>
      <c r="P9" s="627">
        <v>0</v>
      </c>
      <c r="Q9" s="627">
        <v>0</v>
      </c>
      <c r="R9" s="627">
        <v>0</v>
      </c>
      <c r="S9" s="627">
        <v>0</v>
      </c>
      <c r="T9" s="627">
        <v>0</v>
      </c>
      <c r="U9" s="697">
        <v>0</v>
      </c>
    </row>
    <row r="10" spans="1:21" ht="24" customHeight="1" x14ac:dyDescent="0.3">
      <c r="A10" s="15" t="s">
        <v>25</v>
      </c>
      <c r="B10" s="806">
        <v>1</v>
      </c>
      <c r="C10" s="807">
        <v>0</v>
      </c>
      <c r="D10" s="807">
        <v>0</v>
      </c>
      <c r="E10" s="807">
        <v>19</v>
      </c>
      <c r="F10" s="807">
        <v>0</v>
      </c>
      <c r="G10" s="807">
        <v>0</v>
      </c>
      <c r="H10" s="807">
        <v>0</v>
      </c>
      <c r="I10" s="807">
        <v>0</v>
      </c>
      <c r="J10" s="807">
        <v>0</v>
      </c>
      <c r="K10" s="807">
        <v>19</v>
      </c>
      <c r="L10" s="807">
        <v>21</v>
      </c>
      <c r="M10" s="807">
        <v>21</v>
      </c>
      <c r="N10" s="807">
        <v>0</v>
      </c>
      <c r="O10" s="807">
        <v>21</v>
      </c>
      <c r="P10" s="807">
        <v>0</v>
      </c>
      <c r="Q10" s="807">
        <v>0</v>
      </c>
      <c r="R10" s="807">
        <v>0</v>
      </c>
      <c r="S10" s="807">
        <v>0</v>
      </c>
      <c r="T10" s="807">
        <v>0</v>
      </c>
      <c r="U10" s="808">
        <v>0</v>
      </c>
    </row>
    <row r="11" spans="1:21" ht="24" customHeight="1" x14ac:dyDescent="0.3">
      <c r="A11" s="15" t="s">
        <v>26</v>
      </c>
      <c r="B11" s="258">
        <v>1</v>
      </c>
      <c r="C11" s="259">
        <v>5</v>
      </c>
      <c r="D11" s="259">
        <v>0</v>
      </c>
      <c r="E11" s="259">
        <v>6</v>
      </c>
      <c r="F11" s="259">
        <v>0</v>
      </c>
      <c r="G11" s="259">
        <v>0</v>
      </c>
      <c r="H11" s="259">
        <v>0</v>
      </c>
      <c r="I11" s="259">
        <v>1</v>
      </c>
      <c r="J11" s="259">
        <v>0</v>
      </c>
      <c r="K11" s="259">
        <v>13</v>
      </c>
      <c r="L11" s="259">
        <v>18</v>
      </c>
      <c r="M11" s="259">
        <v>18</v>
      </c>
      <c r="N11" s="259">
        <v>0</v>
      </c>
      <c r="O11" s="259">
        <v>18</v>
      </c>
      <c r="P11" s="259">
        <v>0</v>
      </c>
      <c r="Q11" s="259">
        <v>0</v>
      </c>
      <c r="R11" s="259">
        <v>0</v>
      </c>
      <c r="S11" s="259">
        <v>0</v>
      </c>
      <c r="T11" s="259">
        <v>0</v>
      </c>
      <c r="U11" s="259">
        <v>0</v>
      </c>
    </row>
    <row r="12" spans="1:21" x14ac:dyDescent="0.15">
      <c r="A12" s="555" t="s">
        <v>559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57"/>
      <c r="M12" s="257"/>
      <c r="N12" s="257"/>
      <c r="O12" s="257"/>
      <c r="P12" s="257"/>
      <c r="Q12" s="257"/>
      <c r="R12" s="257"/>
      <c r="S12" s="257"/>
      <c r="T12" s="257"/>
      <c r="U12" s="257"/>
    </row>
    <row r="13" spans="1:21" x14ac:dyDescent="0.3">
      <c r="A13" s="20"/>
      <c r="B13" s="5"/>
      <c r="C13" s="5"/>
      <c r="D13" s="5"/>
      <c r="E13" s="5"/>
      <c r="F13" s="5"/>
      <c r="G13" s="5"/>
      <c r="H13" s="32"/>
      <c r="I13" s="3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17">
    <mergeCell ref="I4:I5"/>
    <mergeCell ref="J4:J5"/>
    <mergeCell ref="K4:K5"/>
    <mergeCell ref="L4:L5"/>
    <mergeCell ref="M4:N4"/>
    <mergeCell ref="A3:A5"/>
    <mergeCell ref="B3:B5"/>
    <mergeCell ref="C3:E3"/>
    <mergeCell ref="F3:K3"/>
    <mergeCell ref="L3:U3"/>
    <mergeCell ref="C4:C5"/>
    <mergeCell ref="D4:D5"/>
    <mergeCell ref="E4:E5"/>
    <mergeCell ref="F4:F5"/>
    <mergeCell ref="G4:G5"/>
    <mergeCell ref="O4:U4"/>
    <mergeCell ref="H4:H5"/>
  </mergeCells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workbookViewId="0">
      <selection activeCell="C1" sqref="C1"/>
    </sheetView>
  </sheetViews>
  <sheetFormatPr defaultRowHeight="16.5" x14ac:dyDescent="0.3"/>
  <cols>
    <col min="1" max="28" width="10.75" customWidth="1"/>
  </cols>
  <sheetData>
    <row r="1" spans="1:28" x14ac:dyDescent="0.3">
      <c r="B1" s="32"/>
      <c r="C1" s="19" t="s">
        <v>560</v>
      </c>
      <c r="D1" s="32"/>
      <c r="E1" s="32"/>
      <c r="F1" s="32"/>
      <c r="G1" s="32"/>
      <c r="H1" s="32"/>
      <c r="I1" s="32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0.25" x14ac:dyDescent="0.3">
      <c r="A2" s="916" t="s">
        <v>92</v>
      </c>
      <c r="B2" s="916"/>
      <c r="C2" s="916"/>
      <c r="D2" s="916"/>
      <c r="E2" s="916"/>
      <c r="F2" s="916"/>
      <c r="G2" s="916"/>
      <c r="H2" s="916"/>
      <c r="I2" s="916"/>
      <c r="J2" s="260"/>
      <c r="K2" s="260"/>
      <c r="L2" s="260"/>
      <c r="M2" s="260"/>
      <c r="N2" s="260"/>
      <c r="O2" s="260"/>
      <c r="P2" s="260"/>
      <c r="Q2" s="260"/>
      <c r="R2" s="260"/>
      <c r="S2" s="261"/>
      <c r="T2" s="261"/>
      <c r="U2" s="261"/>
      <c r="V2" s="261"/>
      <c r="W2" s="261"/>
      <c r="X2" s="261"/>
      <c r="Y2" s="261"/>
      <c r="Z2" s="261"/>
      <c r="AA2" s="261"/>
      <c r="AB2" s="261"/>
    </row>
    <row r="3" spans="1:28" ht="24" customHeight="1" x14ac:dyDescent="0.3">
      <c r="A3" s="1052"/>
      <c r="B3" s="1053" t="s">
        <v>561</v>
      </c>
      <c r="C3" s="1054" t="s">
        <v>562</v>
      </c>
      <c r="D3" s="1057" t="s">
        <v>563</v>
      </c>
      <c r="E3" s="1058"/>
      <c r="F3" s="1058"/>
      <c r="G3" s="1058"/>
      <c r="H3" s="1058"/>
      <c r="I3" s="1058"/>
      <c r="J3" s="1058"/>
      <c r="K3" s="1058"/>
      <c r="L3" s="1059"/>
      <c r="M3" s="1057" t="s">
        <v>550</v>
      </c>
      <c r="N3" s="1060"/>
      <c r="O3" s="1060"/>
      <c r="P3" s="1057" t="s">
        <v>564</v>
      </c>
      <c r="Q3" s="1060"/>
      <c r="R3" s="1065"/>
      <c r="S3" s="1064" t="s">
        <v>565</v>
      </c>
      <c r="T3" s="1060"/>
      <c r="U3" s="1060"/>
      <c r="V3" s="1060"/>
      <c r="W3" s="1060"/>
      <c r="X3" s="1060"/>
      <c r="Y3" s="1060"/>
      <c r="Z3" s="1060"/>
      <c r="AA3" s="1060"/>
      <c r="AB3" s="1041"/>
    </row>
    <row r="4" spans="1:28" ht="24" customHeight="1" x14ac:dyDescent="0.3">
      <c r="A4" s="1052"/>
      <c r="B4" s="1053"/>
      <c r="C4" s="1055"/>
      <c r="D4" s="1055" t="s">
        <v>222</v>
      </c>
      <c r="E4" s="1053" t="s">
        <v>566</v>
      </c>
      <c r="F4" s="1053" t="s">
        <v>567</v>
      </c>
      <c r="G4" s="1053" t="s">
        <v>568</v>
      </c>
      <c r="H4" s="1054" t="s">
        <v>569</v>
      </c>
      <c r="I4" s="1054" t="s">
        <v>570</v>
      </c>
      <c r="J4" s="1054" t="s">
        <v>571</v>
      </c>
      <c r="K4" s="1054" t="s">
        <v>572</v>
      </c>
      <c r="L4" s="1054" t="s">
        <v>573</v>
      </c>
      <c r="M4" s="1055" t="s">
        <v>222</v>
      </c>
      <c r="N4" s="1054" t="s">
        <v>69</v>
      </c>
      <c r="O4" s="1061" t="s">
        <v>70</v>
      </c>
      <c r="P4" s="561"/>
      <c r="Q4" s="1054" t="s">
        <v>574</v>
      </c>
      <c r="R4" s="1054" t="s">
        <v>575</v>
      </c>
      <c r="S4" s="1054" t="s">
        <v>222</v>
      </c>
      <c r="T4" s="1064" t="s">
        <v>576</v>
      </c>
      <c r="U4" s="1060"/>
      <c r="V4" s="1060"/>
      <c r="W4" s="1060"/>
      <c r="X4" s="907"/>
      <c r="Y4" s="1064" t="s">
        <v>577</v>
      </c>
      <c r="Z4" s="1041"/>
      <c r="AA4" s="1041"/>
      <c r="AB4" s="1041"/>
    </row>
    <row r="5" spans="1:28" ht="24" customHeight="1" x14ac:dyDescent="0.3">
      <c r="A5" s="1052"/>
      <c r="B5" s="1053"/>
      <c r="C5" s="1056"/>
      <c r="D5" s="1056"/>
      <c r="E5" s="1063"/>
      <c r="F5" s="1053"/>
      <c r="G5" s="1053"/>
      <c r="H5" s="1056"/>
      <c r="I5" s="1056"/>
      <c r="J5" s="1056"/>
      <c r="K5" s="1056"/>
      <c r="L5" s="1056"/>
      <c r="M5" s="1056"/>
      <c r="N5" s="1056"/>
      <c r="O5" s="1062"/>
      <c r="P5" s="560"/>
      <c r="Q5" s="1056"/>
      <c r="R5" s="1056"/>
      <c r="S5" s="1056"/>
      <c r="T5" s="560" t="s">
        <v>549</v>
      </c>
      <c r="U5" s="560" t="s">
        <v>578</v>
      </c>
      <c r="V5" s="560" t="s">
        <v>579</v>
      </c>
      <c r="W5" s="560" t="s">
        <v>580</v>
      </c>
      <c r="X5" s="560" t="s">
        <v>581</v>
      </c>
      <c r="Y5" s="562" t="s">
        <v>162</v>
      </c>
      <c r="Z5" s="560" t="s">
        <v>582</v>
      </c>
      <c r="AA5" s="562" t="s">
        <v>583</v>
      </c>
      <c r="AB5" s="262" t="s">
        <v>584</v>
      </c>
    </row>
    <row r="6" spans="1:28" ht="24" customHeight="1" x14ac:dyDescent="0.15">
      <c r="A6" s="263">
        <v>2012</v>
      </c>
      <c r="B6" s="264">
        <v>0</v>
      </c>
      <c r="C6" s="265">
        <v>0</v>
      </c>
      <c r="D6" s="265">
        <v>0</v>
      </c>
      <c r="E6" s="265">
        <v>0</v>
      </c>
      <c r="F6" s="265">
        <v>0</v>
      </c>
      <c r="G6" s="265">
        <v>0</v>
      </c>
      <c r="H6" s="265">
        <v>0</v>
      </c>
      <c r="I6" s="265">
        <v>0</v>
      </c>
      <c r="J6" s="265">
        <v>0</v>
      </c>
      <c r="K6" s="265">
        <v>0</v>
      </c>
      <c r="L6" s="265">
        <v>0</v>
      </c>
      <c r="M6" s="265">
        <v>0</v>
      </c>
      <c r="N6" s="265">
        <v>0</v>
      </c>
      <c r="O6" s="265">
        <v>0</v>
      </c>
      <c r="P6" s="265">
        <v>0</v>
      </c>
      <c r="Q6" s="265">
        <v>0</v>
      </c>
      <c r="R6" s="265">
        <v>0</v>
      </c>
      <c r="S6" s="265">
        <v>0</v>
      </c>
      <c r="T6" s="265">
        <v>0</v>
      </c>
      <c r="U6" s="265">
        <v>0</v>
      </c>
      <c r="V6" s="265">
        <v>0</v>
      </c>
      <c r="W6" s="265">
        <v>0</v>
      </c>
      <c r="X6" s="265">
        <v>0</v>
      </c>
      <c r="Y6" s="265">
        <v>15</v>
      </c>
      <c r="Z6" s="266"/>
      <c r="AA6" s="265">
        <v>12</v>
      </c>
      <c r="AB6" s="267">
        <v>3</v>
      </c>
    </row>
    <row r="7" spans="1:28" ht="24" customHeight="1" x14ac:dyDescent="0.15">
      <c r="A7" s="263">
        <v>2013</v>
      </c>
      <c r="B7" s="264">
        <v>9</v>
      </c>
      <c r="C7" s="265">
        <v>0</v>
      </c>
      <c r="D7" s="265">
        <v>9</v>
      </c>
      <c r="E7" s="265">
        <v>0</v>
      </c>
      <c r="F7" s="265">
        <v>0</v>
      </c>
      <c r="G7" s="265">
        <v>0</v>
      </c>
      <c r="H7" s="265">
        <v>0</v>
      </c>
      <c r="I7" s="265">
        <v>1</v>
      </c>
      <c r="J7" s="265">
        <v>1</v>
      </c>
      <c r="K7" s="265">
        <v>0</v>
      </c>
      <c r="L7" s="265">
        <v>7</v>
      </c>
      <c r="M7" s="265">
        <v>9</v>
      </c>
      <c r="N7" s="265">
        <v>4</v>
      </c>
      <c r="O7" s="265">
        <v>5</v>
      </c>
      <c r="P7" s="265">
        <v>9</v>
      </c>
      <c r="Q7" s="265">
        <v>9</v>
      </c>
      <c r="R7" s="265">
        <v>0</v>
      </c>
      <c r="S7" s="265">
        <v>0</v>
      </c>
      <c r="T7" s="265">
        <v>0</v>
      </c>
      <c r="U7" s="265">
        <v>0</v>
      </c>
      <c r="V7" s="265">
        <v>0</v>
      </c>
      <c r="W7" s="265">
        <v>0</v>
      </c>
      <c r="X7" s="265">
        <v>0</v>
      </c>
      <c r="Y7" s="265">
        <v>9</v>
      </c>
      <c r="Z7" s="266">
        <v>0</v>
      </c>
      <c r="AA7" s="265">
        <v>0</v>
      </c>
      <c r="AB7" s="267">
        <v>9</v>
      </c>
    </row>
    <row r="8" spans="1:28" ht="24" customHeight="1" x14ac:dyDescent="0.3">
      <c r="A8" s="268">
        <v>2014</v>
      </c>
      <c r="B8" s="269">
        <v>8</v>
      </c>
      <c r="C8" s="270">
        <v>3</v>
      </c>
      <c r="D8" s="270">
        <v>5</v>
      </c>
      <c r="E8" s="270">
        <v>0</v>
      </c>
      <c r="F8" s="270">
        <v>2</v>
      </c>
      <c r="G8" s="270">
        <v>0</v>
      </c>
      <c r="H8" s="270">
        <v>2</v>
      </c>
      <c r="I8" s="270">
        <v>0</v>
      </c>
      <c r="J8" s="270">
        <v>0</v>
      </c>
      <c r="K8" s="270">
        <v>1</v>
      </c>
      <c r="L8" s="270">
        <v>0</v>
      </c>
      <c r="M8" s="270">
        <v>5</v>
      </c>
      <c r="N8" s="270">
        <v>2</v>
      </c>
      <c r="O8" s="270">
        <v>3</v>
      </c>
      <c r="P8" s="271">
        <v>5</v>
      </c>
      <c r="Q8" s="270">
        <v>5</v>
      </c>
      <c r="R8" s="270">
        <v>0</v>
      </c>
      <c r="S8" s="271">
        <v>5</v>
      </c>
      <c r="T8" s="270">
        <v>5</v>
      </c>
      <c r="U8" s="270">
        <v>5</v>
      </c>
      <c r="V8" s="270">
        <v>0</v>
      </c>
      <c r="W8" s="270">
        <v>0</v>
      </c>
      <c r="X8" s="270">
        <v>0</v>
      </c>
      <c r="Y8" s="270">
        <v>0</v>
      </c>
      <c r="Z8" s="270">
        <v>0</v>
      </c>
      <c r="AA8" s="270">
        <v>0</v>
      </c>
      <c r="AB8" s="270">
        <v>0</v>
      </c>
    </row>
    <row r="9" spans="1:28" ht="24" customHeight="1" x14ac:dyDescent="0.3">
      <c r="A9" s="268">
        <v>2015</v>
      </c>
      <c r="B9" s="269">
        <v>15</v>
      </c>
      <c r="C9" s="270">
        <v>0</v>
      </c>
      <c r="D9" s="270">
        <v>15</v>
      </c>
      <c r="E9" s="270">
        <v>0</v>
      </c>
      <c r="F9" s="270">
        <v>4</v>
      </c>
      <c r="G9" s="270">
        <v>0</v>
      </c>
      <c r="H9" s="270">
        <v>3</v>
      </c>
      <c r="I9" s="270">
        <v>5</v>
      </c>
      <c r="J9" s="270">
        <v>1</v>
      </c>
      <c r="K9" s="270">
        <v>1</v>
      </c>
      <c r="L9" s="270">
        <v>1</v>
      </c>
      <c r="M9" s="270">
        <v>15</v>
      </c>
      <c r="N9" s="270">
        <v>9</v>
      </c>
      <c r="O9" s="270">
        <v>6</v>
      </c>
      <c r="P9" s="271">
        <v>15</v>
      </c>
      <c r="Q9" s="270">
        <v>15</v>
      </c>
      <c r="R9" s="270">
        <v>0</v>
      </c>
      <c r="S9" s="271">
        <v>10</v>
      </c>
      <c r="T9" s="270">
        <v>10</v>
      </c>
      <c r="U9" s="270">
        <v>10</v>
      </c>
      <c r="V9" s="270">
        <v>0</v>
      </c>
      <c r="W9" s="270">
        <v>0</v>
      </c>
      <c r="X9" s="270">
        <v>0</v>
      </c>
      <c r="Y9" s="270">
        <v>5</v>
      </c>
      <c r="Z9" s="270">
        <v>0</v>
      </c>
      <c r="AA9" s="270">
        <v>4</v>
      </c>
      <c r="AB9" s="270">
        <v>1</v>
      </c>
    </row>
    <row r="10" spans="1:28" ht="24" customHeight="1" x14ac:dyDescent="0.3">
      <c r="A10" s="272">
        <v>2016</v>
      </c>
      <c r="B10" s="273">
        <v>19</v>
      </c>
      <c r="C10" s="274">
        <v>0</v>
      </c>
      <c r="D10" s="274">
        <v>19</v>
      </c>
      <c r="E10" s="274">
        <v>0</v>
      </c>
      <c r="F10" s="274">
        <v>1</v>
      </c>
      <c r="G10" s="274">
        <v>0</v>
      </c>
      <c r="H10" s="274">
        <v>3</v>
      </c>
      <c r="I10" s="274">
        <v>3</v>
      </c>
      <c r="J10" s="274">
        <v>0</v>
      </c>
      <c r="K10" s="274">
        <v>3</v>
      </c>
      <c r="L10" s="274">
        <v>9</v>
      </c>
      <c r="M10" s="274">
        <v>19</v>
      </c>
      <c r="N10" s="274">
        <v>8</v>
      </c>
      <c r="O10" s="274">
        <v>11</v>
      </c>
      <c r="P10" s="275">
        <v>19</v>
      </c>
      <c r="Q10" s="274">
        <v>17</v>
      </c>
      <c r="R10" s="274">
        <v>2</v>
      </c>
      <c r="S10" s="275">
        <v>19</v>
      </c>
      <c r="T10" s="274">
        <v>17</v>
      </c>
      <c r="U10" s="274">
        <v>16</v>
      </c>
      <c r="V10" s="274">
        <v>0</v>
      </c>
      <c r="W10" s="274">
        <v>0</v>
      </c>
      <c r="X10" s="274">
        <v>1</v>
      </c>
      <c r="Y10" s="274">
        <v>2</v>
      </c>
      <c r="Z10" s="274">
        <v>0</v>
      </c>
      <c r="AA10" s="274">
        <v>0</v>
      </c>
      <c r="AB10" s="274">
        <v>2</v>
      </c>
    </row>
    <row r="11" spans="1:28" ht="24" customHeight="1" x14ac:dyDescent="0.3">
      <c r="A11" s="272">
        <v>2017</v>
      </c>
      <c r="B11" s="273">
        <v>17</v>
      </c>
      <c r="C11" s="274">
        <v>0</v>
      </c>
      <c r="D11" s="274">
        <f>SUM(E11:L11)</f>
        <v>17</v>
      </c>
      <c r="E11" s="274">
        <v>0</v>
      </c>
      <c r="F11" s="274">
        <v>1</v>
      </c>
      <c r="G11" s="274">
        <v>0</v>
      </c>
      <c r="H11" s="274">
        <v>10</v>
      </c>
      <c r="I11" s="274">
        <v>3</v>
      </c>
      <c r="J11" s="274">
        <v>0</v>
      </c>
      <c r="K11" s="274">
        <v>0</v>
      </c>
      <c r="L11" s="274">
        <v>3</v>
      </c>
      <c r="M11" s="274">
        <f>SUM(N11:O11)</f>
        <v>17</v>
      </c>
      <c r="N11" s="274">
        <v>6</v>
      </c>
      <c r="O11" s="274">
        <v>11</v>
      </c>
      <c r="P11" s="275">
        <v>17</v>
      </c>
      <c r="Q11" s="274">
        <v>14</v>
      </c>
      <c r="R11" s="274">
        <v>3</v>
      </c>
      <c r="S11" s="275">
        <v>17</v>
      </c>
      <c r="T11" s="274">
        <v>14</v>
      </c>
      <c r="U11" s="274">
        <v>13</v>
      </c>
      <c r="V11" s="274">
        <v>0</v>
      </c>
      <c r="W11" s="274">
        <v>0</v>
      </c>
      <c r="X11" s="274">
        <v>1</v>
      </c>
      <c r="Y11" s="274">
        <v>3</v>
      </c>
      <c r="Z11" s="274">
        <v>0</v>
      </c>
      <c r="AA11" s="274">
        <v>0</v>
      </c>
      <c r="AB11" s="274">
        <v>3</v>
      </c>
    </row>
    <row r="12" spans="1:28" x14ac:dyDescent="0.3">
      <c r="A12" s="276" t="s">
        <v>585</v>
      </c>
      <c r="B12" s="276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6"/>
      <c r="W12" s="276"/>
      <c r="X12" s="276"/>
      <c r="Y12" s="276"/>
      <c r="Z12" s="276"/>
      <c r="AA12" s="276"/>
      <c r="AB12" s="276"/>
    </row>
  </sheetData>
  <mergeCells count="25">
    <mergeCell ref="S4:S5"/>
    <mergeCell ref="T4:X4"/>
    <mergeCell ref="Y4:AB4"/>
    <mergeCell ref="P3:R3"/>
    <mergeCell ref="S3:AB3"/>
    <mergeCell ref="Q4:Q5"/>
    <mergeCell ref="R4:R5"/>
    <mergeCell ref="M3:O3"/>
    <mergeCell ref="M4:M5"/>
    <mergeCell ref="N4:N5"/>
    <mergeCell ref="O4:O5"/>
    <mergeCell ref="D4:D5"/>
    <mergeCell ref="E4:E5"/>
    <mergeCell ref="F4:F5"/>
    <mergeCell ref="G4:G5"/>
    <mergeCell ref="H4:H5"/>
    <mergeCell ref="A2:I2"/>
    <mergeCell ref="A3:A5"/>
    <mergeCell ref="B3:B5"/>
    <mergeCell ref="C3:C5"/>
    <mergeCell ref="D3:L3"/>
    <mergeCell ref="L4:L5"/>
    <mergeCell ref="I4:I5"/>
    <mergeCell ref="J4:J5"/>
    <mergeCell ref="K4:K5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1" sqref="C1"/>
    </sheetView>
  </sheetViews>
  <sheetFormatPr defaultRowHeight="16.5" x14ac:dyDescent="0.3"/>
  <cols>
    <col min="1" max="9" width="15.625" customWidth="1"/>
  </cols>
  <sheetData>
    <row r="1" spans="1:9" ht="18.75" x14ac:dyDescent="0.3">
      <c r="B1" s="32"/>
      <c r="C1" s="19" t="s">
        <v>586</v>
      </c>
      <c r="D1" s="1"/>
      <c r="E1" s="1"/>
      <c r="F1" s="32"/>
      <c r="G1" s="32"/>
      <c r="H1" s="5"/>
      <c r="I1" s="5"/>
    </row>
    <row r="2" spans="1:9" ht="18.75" x14ac:dyDescent="0.3">
      <c r="A2" s="19"/>
      <c r="B2" s="32"/>
      <c r="C2" s="5"/>
      <c r="D2" s="1"/>
      <c r="E2" s="1"/>
      <c r="F2" s="32"/>
      <c r="G2" s="32"/>
      <c r="H2" s="5"/>
      <c r="I2" s="5"/>
    </row>
    <row r="3" spans="1:9" x14ac:dyDescent="0.3">
      <c r="A3" s="20" t="s">
        <v>587</v>
      </c>
      <c r="B3" s="32"/>
      <c r="C3" s="32"/>
      <c r="D3" s="32"/>
      <c r="E3" s="32"/>
      <c r="F3" s="32"/>
      <c r="G3" s="32"/>
      <c r="H3" s="5"/>
      <c r="I3" s="5"/>
    </row>
    <row r="4" spans="1:9" ht="24" customHeight="1" x14ac:dyDescent="0.3">
      <c r="A4" s="877" t="s">
        <v>2</v>
      </c>
      <c r="B4" s="967" t="s">
        <v>126</v>
      </c>
      <c r="C4" s="906"/>
      <c r="D4" s="967" t="s">
        <v>588</v>
      </c>
      <c r="E4" s="907"/>
      <c r="F4" s="967" t="s">
        <v>589</v>
      </c>
      <c r="G4" s="907"/>
      <c r="H4" s="967" t="s">
        <v>590</v>
      </c>
      <c r="I4" s="906"/>
    </row>
    <row r="5" spans="1:9" ht="24" customHeight="1" x14ac:dyDescent="0.3">
      <c r="A5" s="878"/>
      <c r="B5" s="1068" t="s">
        <v>591</v>
      </c>
      <c r="C5" s="910" t="s">
        <v>592</v>
      </c>
      <c r="D5" s="1068" t="s">
        <v>591</v>
      </c>
      <c r="E5" s="910" t="s">
        <v>592</v>
      </c>
      <c r="F5" s="1068" t="s">
        <v>591</v>
      </c>
      <c r="G5" s="910" t="s">
        <v>592</v>
      </c>
      <c r="H5" s="1066" t="s">
        <v>591</v>
      </c>
      <c r="I5" s="880" t="s">
        <v>592</v>
      </c>
    </row>
    <row r="6" spans="1:9" ht="24" customHeight="1" x14ac:dyDescent="0.3">
      <c r="A6" s="1067"/>
      <c r="B6" s="1069"/>
      <c r="C6" s="891"/>
      <c r="D6" s="1069"/>
      <c r="E6" s="891"/>
      <c r="F6" s="1069"/>
      <c r="G6" s="891"/>
      <c r="H6" s="1066"/>
      <c r="I6" s="1025"/>
    </row>
    <row r="7" spans="1:9" ht="24" customHeight="1" x14ac:dyDescent="0.3">
      <c r="A7" s="14" t="s">
        <v>82</v>
      </c>
      <c r="B7" s="799">
        <v>2258</v>
      </c>
      <c r="C7" s="800">
        <v>6049</v>
      </c>
      <c r="D7" s="800">
        <v>1068</v>
      </c>
      <c r="E7" s="800">
        <v>2815</v>
      </c>
      <c r="F7" s="800">
        <v>1190</v>
      </c>
      <c r="G7" s="800">
        <v>3234</v>
      </c>
      <c r="H7" s="800">
        <v>0</v>
      </c>
      <c r="I7" s="801">
        <v>0</v>
      </c>
    </row>
    <row r="8" spans="1:9" ht="24" customHeight="1" x14ac:dyDescent="0.3">
      <c r="A8" s="14" t="s">
        <v>22</v>
      </c>
      <c r="B8" s="809">
        <v>2276</v>
      </c>
      <c r="C8" s="810">
        <v>6068</v>
      </c>
      <c r="D8" s="810">
        <v>1140</v>
      </c>
      <c r="E8" s="810">
        <v>3017</v>
      </c>
      <c r="F8" s="810">
        <v>1136</v>
      </c>
      <c r="G8" s="810">
        <v>3051</v>
      </c>
      <c r="H8" s="810">
        <v>0</v>
      </c>
      <c r="I8" s="811">
        <v>0</v>
      </c>
    </row>
    <row r="9" spans="1:9" ht="24" customHeight="1" x14ac:dyDescent="0.3">
      <c r="A9" s="14" t="s">
        <v>83</v>
      </c>
      <c r="B9" s="802">
        <v>2254</v>
      </c>
      <c r="C9" s="803">
        <v>5692</v>
      </c>
      <c r="D9" s="803">
        <v>1132</v>
      </c>
      <c r="E9" s="803">
        <v>2861</v>
      </c>
      <c r="F9" s="803">
        <v>1122</v>
      </c>
      <c r="G9" s="803">
        <v>2831</v>
      </c>
      <c r="H9" s="803">
        <v>0</v>
      </c>
      <c r="I9" s="804">
        <v>0</v>
      </c>
    </row>
    <row r="10" spans="1:9" ht="24" customHeight="1" x14ac:dyDescent="0.3">
      <c r="A10" s="14" t="s">
        <v>24</v>
      </c>
      <c r="B10" s="575">
        <v>2205</v>
      </c>
      <c r="C10" s="537">
        <v>5555</v>
      </c>
      <c r="D10" s="537">
        <v>1029</v>
      </c>
      <c r="E10" s="537">
        <v>2600</v>
      </c>
      <c r="F10" s="537">
        <v>1176</v>
      </c>
      <c r="G10" s="537">
        <v>2955</v>
      </c>
      <c r="H10" s="537">
        <v>0</v>
      </c>
      <c r="I10" s="576">
        <v>0</v>
      </c>
    </row>
    <row r="11" spans="1:9" ht="24" customHeight="1" x14ac:dyDescent="0.3">
      <c r="A11" s="15" t="s">
        <v>25</v>
      </c>
      <c r="B11" s="812">
        <v>2233</v>
      </c>
      <c r="C11" s="813">
        <v>5416</v>
      </c>
      <c r="D11" s="813">
        <v>465</v>
      </c>
      <c r="E11" s="813">
        <v>1775</v>
      </c>
      <c r="F11" s="813">
        <v>1768</v>
      </c>
      <c r="G11" s="813">
        <v>3641</v>
      </c>
      <c r="H11" s="813">
        <v>0</v>
      </c>
      <c r="I11" s="814">
        <v>0</v>
      </c>
    </row>
    <row r="12" spans="1:9" ht="24" customHeight="1" x14ac:dyDescent="0.3">
      <c r="A12" s="15" t="s">
        <v>26</v>
      </c>
      <c r="B12" s="278">
        <v>2085</v>
      </c>
      <c r="C12" s="233">
        <v>5081</v>
      </c>
      <c r="D12" s="233">
        <v>458</v>
      </c>
      <c r="E12" s="233">
        <v>1735</v>
      </c>
      <c r="F12" s="233">
        <v>1627</v>
      </c>
      <c r="G12" s="233">
        <v>3346</v>
      </c>
      <c r="H12" s="351">
        <v>0</v>
      </c>
      <c r="I12" s="351">
        <v>0</v>
      </c>
    </row>
    <row r="13" spans="1:9" x14ac:dyDescent="0.3">
      <c r="A13" s="22"/>
      <c r="B13" s="35">
        <f>SUM(B14:B36)</f>
        <v>2085</v>
      </c>
      <c r="C13" s="35">
        <f t="shared" ref="C13:I13" si="0">SUM(C14:C36)</f>
        <v>5081</v>
      </c>
      <c r="D13" s="35">
        <f t="shared" si="0"/>
        <v>458</v>
      </c>
      <c r="E13" s="35">
        <f t="shared" si="0"/>
        <v>1735</v>
      </c>
      <c r="F13" s="35">
        <f t="shared" si="0"/>
        <v>1627</v>
      </c>
      <c r="G13" s="35">
        <f t="shared" si="0"/>
        <v>3346</v>
      </c>
      <c r="H13" s="35">
        <f t="shared" si="0"/>
        <v>0</v>
      </c>
      <c r="I13" s="35">
        <f t="shared" si="0"/>
        <v>0</v>
      </c>
    </row>
    <row r="14" spans="1:9" x14ac:dyDescent="0.3">
      <c r="A14" s="14" t="s">
        <v>27</v>
      </c>
      <c r="B14" s="279">
        <v>36</v>
      </c>
      <c r="C14" s="279">
        <v>79</v>
      </c>
      <c r="D14" s="279">
        <v>6</v>
      </c>
      <c r="E14" s="279">
        <v>22</v>
      </c>
      <c r="F14" s="280">
        <v>30</v>
      </c>
      <c r="G14" s="280">
        <v>57</v>
      </c>
      <c r="H14" s="35">
        <v>0</v>
      </c>
      <c r="I14" s="35">
        <v>0</v>
      </c>
    </row>
    <row r="15" spans="1:9" x14ac:dyDescent="0.3">
      <c r="A15" s="14" t="s">
        <v>28</v>
      </c>
      <c r="B15" s="279">
        <v>65</v>
      </c>
      <c r="C15" s="279">
        <v>152</v>
      </c>
      <c r="D15" s="279">
        <v>9</v>
      </c>
      <c r="E15" s="279">
        <v>39</v>
      </c>
      <c r="F15" s="280">
        <v>56</v>
      </c>
      <c r="G15" s="280">
        <v>113</v>
      </c>
      <c r="H15" s="35">
        <v>0</v>
      </c>
      <c r="I15" s="35">
        <v>0</v>
      </c>
    </row>
    <row r="16" spans="1:9" x14ac:dyDescent="0.3">
      <c r="A16" s="14" t="s">
        <v>29</v>
      </c>
      <c r="B16" s="279">
        <v>28</v>
      </c>
      <c r="C16" s="279">
        <v>69</v>
      </c>
      <c r="D16" s="279">
        <v>7</v>
      </c>
      <c r="E16" s="279">
        <v>30</v>
      </c>
      <c r="F16" s="280">
        <v>21</v>
      </c>
      <c r="G16" s="280">
        <v>39</v>
      </c>
      <c r="H16" s="35">
        <v>0</v>
      </c>
      <c r="I16" s="35">
        <v>0</v>
      </c>
    </row>
    <row r="17" spans="1:9" x14ac:dyDescent="0.3">
      <c r="A17" s="14" t="s">
        <v>30</v>
      </c>
      <c r="B17" s="279">
        <v>24</v>
      </c>
      <c r="C17" s="279">
        <v>61</v>
      </c>
      <c r="D17" s="279">
        <v>6</v>
      </c>
      <c r="E17" s="279">
        <v>24</v>
      </c>
      <c r="F17" s="280">
        <v>18</v>
      </c>
      <c r="G17" s="280">
        <v>37</v>
      </c>
      <c r="H17" s="35">
        <v>0</v>
      </c>
      <c r="I17" s="35">
        <v>0</v>
      </c>
    </row>
    <row r="18" spans="1:9" x14ac:dyDescent="0.3">
      <c r="A18" s="14" t="s">
        <v>31</v>
      </c>
      <c r="B18" s="279">
        <v>39</v>
      </c>
      <c r="C18" s="279">
        <v>90</v>
      </c>
      <c r="D18" s="279">
        <v>10</v>
      </c>
      <c r="E18" s="279">
        <v>37</v>
      </c>
      <c r="F18" s="280">
        <v>29</v>
      </c>
      <c r="G18" s="280">
        <v>53</v>
      </c>
      <c r="H18" s="35">
        <v>0</v>
      </c>
      <c r="I18" s="35">
        <v>0</v>
      </c>
    </row>
    <row r="19" spans="1:9" x14ac:dyDescent="0.3">
      <c r="A19" s="14" t="s">
        <v>63</v>
      </c>
      <c r="B19" s="279">
        <v>46</v>
      </c>
      <c r="C19" s="279">
        <v>108</v>
      </c>
      <c r="D19" s="279">
        <v>11</v>
      </c>
      <c r="E19" s="279">
        <v>42</v>
      </c>
      <c r="F19" s="280">
        <v>35</v>
      </c>
      <c r="G19" s="280">
        <v>66</v>
      </c>
      <c r="H19" s="35">
        <v>0</v>
      </c>
      <c r="I19" s="35">
        <v>0</v>
      </c>
    </row>
    <row r="20" spans="1:9" x14ac:dyDescent="0.3">
      <c r="A20" s="14" t="s">
        <v>33</v>
      </c>
      <c r="B20" s="279">
        <v>153</v>
      </c>
      <c r="C20" s="279">
        <v>354</v>
      </c>
      <c r="D20" s="279">
        <v>19</v>
      </c>
      <c r="E20" s="279">
        <v>73</v>
      </c>
      <c r="F20" s="280">
        <v>134</v>
      </c>
      <c r="G20" s="280">
        <v>281</v>
      </c>
      <c r="H20" s="35">
        <v>0</v>
      </c>
      <c r="I20" s="35">
        <v>0</v>
      </c>
    </row>
    <row r="21" spans="1:9" x14ac:dyDescent="0.3">
      <c r="A21" s="14" t="s">
        <v>34</v>
      </c>
      <c r="B21" s="279">
        <v>56</v>
      </c>
      <c r="C21" s="279">
        <v>140</v>
      </c>
      <c r="D21" s="279">
        <v>13</v>
      </c>
      <c r="E21" s="279">
        <v>47</v>
      </c>
      <c r="F21" s="280">
        <v>43</v>
      </c>
      <c r="G21" s="280">
        <v>93</v>
      </c>
      <c r="H21" s="35">
        <v>0</v>
      </c>
      <c r="I21" s="35">
        <v>0</v>
      </c>
    </row>
    <row r="22" spans="1:9" x14ac:dyDescent="0.3">
      <c r="A22" s="14" t="s">
        <v>35</v>
      </c>
      <c r="B22" s="279">
        <v>64</v>
      </c>
      <c r="C22" s="279">
        <v>150</v>
      </c>
      <c r="D22" s="279">
        <v>17</v>
      </c>
      <c r="E22" s="279">
        <v>48</v>
      </c>
      <c r="F22" s="280">
        <v>47</v>
      </c>
      <c r="G22" s="280">
        <v>102</v>
      </c>
      <c r="H22" s="35">
        <v>0</v>
      </c>
      <c r="I22" s="35">
        <v>0</v>
      </c>
    </row>
    <row r="23" spans="1:9" x14ac:dyDescent="0.3">
      <c r="A23" s="14" t="s">
        <v>36</v>
      </c>
      <c r="B23" s="279">
        <v>54</v>
      </c>
      <c r="C23" s="279">
        <v>120</v>
      </c>
      <c r="D23" s="279">
        <v>13</v>
      </c>
      <c r="E23" s="279">
        <v>45</v>
      </c>
      <c r="F23" s="280">
        <v>41</v>
      </c>
      <c r="G23" s="280">
        <v>75</v>
      </c>
      <c r="H23" s="35">
        <v>0</v>
      </c>
      <c r="I23" s="35">
        <v>0</v>
      </c>
    </row>
    <row r="24" spans="1:9" x14ac:dyDescent="0.3">
      <c r="A24" s="14" t="s">
        <v>37</v>
      </c>
      <c r="B24" s="279">
        <v>46</v>
      </c>
      <c r="C24" s="279">
        <v>116</v>
      </c>
      <c r="D24" s="279">
        <v>10</v>
      </c>
      <c r="E24" s="279">
        <v>38</v>
      </c>
      <c r="F24" s="280">
        <v>36</v>
      </c>
      <c r="G24" s="280">
        <v>78</v>
      </c>
      <c r="H24" s="35">
        <v>0</v>
      </c>
      <c r="I24" s="35">
        <v>0</v>
      </c>
    </row>
    <row r="25" spans="1:9" x14ac:dyDescent="0.3">
      <c r="A25" s="14" t="s">
        <v>38</v>
      </c>
      <c r="B25" s="279">
        <v>104</v>
      </c>
      <c r="C25" s="279">
        <v>255</v>
      </c>
      <c r="D25" s="279">
        <v>27</v>
      </c>
      <c r="E25" s="279">
        <v>110</v>
      </c>
      <c r="F25" s="280">
        <v>77</v>
      </c>
      <c r="G25" s="280">
        <v>145</v>
      </c>
      <c r="H25" s="35">
        <v>0</v>
      </c>
      <c r="I25" s="35">
        <v>0</v>
      </c>
    </row>
    <row r="26" spans="1:9" x14ac:dyDescent="0.3">
      <c r="A26" s="14" t="s">
        <v>124</v>
      </c>
      <c r="B26" s="279">
        <v>98</v>
      </c>
      <c r="C26" s="279">
        <v>217</v>
      </c>
      <c r="D26" s="279">
        <v>26</v>
      </c>
      <c r="E26" s="279">
        <v>82</v>
      </c>
      <c r="F26" s="280">
        <v>72</v>
      </c>
      <c r="G26" s="280">
        <v>135</v>
      </c>
      <c r="H26" s="35">
        <v>0</v>
      </c>
      <c r="I26" s="35">
        <v>0</v>
      </c>
    </row>
    <row r="27" spans="1:9" x14ac:dyDescent="0.3">
      <c r="A27" s="14" t="s">
        <v>40</v>
      </c>
      <c r="B27" s="279">
        <v>29</v>
      </c>
      <c r="C27" s="279">
        <v>72</v>
      </c>
      <c r="D27" s="279">
        <v>8</v>
      </c>
      <c r="E27" s="279">
        <v>39</v>
      </c>
      <c r="F27" s="280">
        <v>21</v>
      </c>
      <c r="G27" s="280">
        <v>33</v>
      </c>
      <c r="H27" s="35">
        <v>0</v>
      </c>
      <c r="I27" s="35">
        <v>0</v>
      </c>
    </row>
    <row r="28" spans="1:9" x14ac:dyDescent="0.3">
      <c r="A28" s="14" t="s">
        <v>41</v>
      </c>
      <c r="B28" s="279">
        <v>128</v>
      </c>
      <c r="C28" s="279">
        <v>329</v>
      </c>
      <c r="D28" s="279">
        <v>32</v>
      </c>
      <c r="E28" s="279">
        <v>122</v>
      </c>
      <c r="F28" s="280">
        <v>96</v>
      </c>
      <c r="G28" s="280">
        <v>207</v>
      </c>
      <c r="H28" s="35">
        <v>0</v>
      </c>
      <c r="I28" s="35">
        <v>0</v>
      </c>
    </row>
    <row r="29" spans="1:9" x14ac:dyDescent="0.3">
      <c r="A29" s="14" t="s">
        <v>42</v>
      </c>
      <c r="B29" s="279">
        <v>118</v>
      </c>
      <c r="C29" s="279">
        <v>290</v>
      </c>
      <c r="D29" s="279">
        <v>20</v>
      </c>
      <c r="E29" s="279">
        <v>84</v>
      </c>
      <c r="F29" s="280">
        <v>98</v>
      </c>
      <c r="G29" s="280">
        <v>206</v>
      </c>
      <c r="H29" s="35">
        <v>0</v>
      </c>
      <c r="I29" s="35">
        <v>0</v>
      </c>
    </row>
    <row r="30" spans="1:9" x14ac:dyDescent="0.3">
      <c r="A30" s="14" t="s">
        <v>43</v>
      </c>
      <c r="B30" s="279">
        <v>85</v>
      </c>
      <c r="C30" s="279">
        <v>212</v>
      </c>
      <c r="D30" s="279">
        <v>21</v>
      </c>
      <c r="E30" s="279">
        <v>87</v>
      </c>
      <c r="F30" s="280">
        <v>64</v>
      </c>
      <c r="G30" s="280">
        <v>125</v>
      </c>
      <c r="H30" s="35">
        <v>0</v>
      </c>
      <c r="I30" s="35">
        <v>0</v>
      </c>
    </row>
    <row r="31" spans="1:9" x14ac:dyDescent="0.3">
      <c r="A31" s="14" t="s">
        <v>44</v>
      </c>
      <c r="B31" s="279">
        <v>190</v>
      </c>
      <c r="C31" s="279">
        <v>468</v>
      </c>
      <c r="D31" s="279">
        <v>44</v>
      </c>
      <c r="E31" s="279">
        <v>149</v>
      </c>
      <c r="F31" s="280">
        <v>146</v>
      </c>
      <c r="G31" s="280">
        <v>319</v>
      </c>
      <c r="H31" s="35">
        <v>0</v>
      </c>
      <c r="I31" s="35">
        <v>0</v>
      </c>
    </row>
    <row r="32" spans="1:9" x14ac:dyDescent="0.3">
      <c r="A32" s="14" t="s">
        <v>45</v>
      </c>
      <c r="B32" s="279">
        <v>172</v>
      </c>
      <c r="C32" s="279">
        <v>431</v>
      </c>
      <c r="D32" s="279">
        <v>35</v>
      </c>
      <c r="E32" s="279">
        <v>163</v>
      </c>
      <c r="F32" s="280">
        <v>137</v>
      </c>
      <c r="G32" s="280">
        <v>268</v>
      </c>
      <c r="H32" s="35">
        <v>0</v>
      </c>
      <c r="I32" s="35">
        <v>0</v>
      </c>
    </row>
    <row r="33" spans="1:9" x14ac:dyDescent="0.3">
      <c r="A33" s="14" t="s">
        <v>46</v>
      </c>
      <c r="B33" s="279">
        <v>134</v>
      </c>
      <c r="C33" s="279">
        <v>332</v>
      </c>
      <c r="D33" s="279">
        <v>31</v>
      </c>
      <c r="E33" s="279">
        <v>115</v>
      </c>
      <c r="F33" s="280">
        <v>103</v>
      </c>
      <c r="G33" s="280">
        <v>217</v>
      </c>
      <c r="H33" s="35">
        <v>0</v>
      </c>
      <c r="I33" s="35">
        <v>0</v>
      </c>
    </row>
    <row r="34" spans="1:9" x14ac:dyDescent="0.3">
      <c r="A34" s="14" t="s">
        <v>47</v>
      </c>
      <c r="B34" s="279">
        <v>127</v>
      </c>
      <c r="C34" s="279">
        <v>323</v>
      </c>
      <c r="D34" s="279">
        <v>30</v>
      </c>
      <c r="E34" s="279">
        <v>114</v>
      </c>
      <c r="F34" s="280">
        <v>97</v>
      </c>
      <c r="G34" s="280">
        <v>209</v>
      </c>
      <c r="H34" s="35">
        <v>0</v>
      </c>
      <c r="I34" s="35">
        <v>0</v>
      </c>
    </row>
    <row r="35" spans="1:9" x14ac:dyDescent="0.3">
      <c r="A35" s="14" t="s">
        <v>64</v>
      </c>
      <c r="B35" s="279">
        <v>127</v>
      </c>
      <c r="C35" s="279">
        <v>306</v>
      </c>
      <c r="D35" s="282">
        <v>34</v>
      </c>
      <c r="E35" s="282">
        <v>114</v>
      </c>
      <c r="F35" s="283">
        <v>93</v>
      </c>
      <c r="G35" s="283">
        <v>192</v>
      </c>
      <c r="H35" s="35">
        <v>0</v>
      </c>
      <c r="I35" s="35">
        <v>0</v>
      </c>
    </row>
    <row r="36" spans="1:9" x14ac:dyDescent="0.3">
      <c r="A36" s="15" t="s">
        <v>65</v>
      </c>
      <c r="B36" s="284">
        <v>162</v>
      </c>
      <c r="C36" s="285">
        <v>407</v>
      </c>
      <c r="D36" s="285">
        <v>29</v>
      </c>
      <c r="E36" s="285">
        <v>111</v>
      </c>
      <c r="F36" s="286">
        <v>133</v>
      </c>
      <c r="G36" s="286">
        <v>296</v>
      </c>
      <c r="H36" s="233">
        <v>0</v>
      </c>
      <c r="I36" s="233">
        <v>0</v>
      </c>
    </row>
    <row r="37" spans="1:9" x14ac:dyDescent="0.3">
      <c r="A37" s="20" t="s">
        <v>407</v>
      </c>
      <c r="B37" s="66"/>
      <c r="C37" s="66"/>
      <c r="D37" s="66"/>
      <c r="E37" s="66"/>
      <c r="F37" s="66"/>
      <c r="G37" s="66"/>
      <c r="H37" s="66"/>
      <c r="I37" s="66"/>
    </row>
  </sheetData>
  <mergeCells count="13">
    <mergeCell ref="G5:G6"/>
    <mergeCell ref="H5:H6"/>
    <mergeCell ref="I5:I6"/>
    <mergeCell ref="A4:A6"/>
    <mergeCell ref="B4:C4"/>
    <mergeCell ref="D4:E4"/>
    <mergeCell ref="F4:G4"/>
    <mergeCell ref="H4:I4"/>
    <mergeCell ref="B5:B6"/>
    <mergeCell ref="C5:C6"/>
    <mergeCell ref="D5:D6"/>
    <mergeCell ref="E5:E6"/>
    <mergeCell ref="F5:F6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C1" sqref="C1"/>
    </sheetView>
  </sheetViews>
  <sheetFormatPr defaultRowHeight="16.5" x14ac:dyDescent="0.3"/>
  <cols>
    <col min="1" max="1" width="11" customWidth="1"/>
  </cols>
  <sheetData>
    <row r="1" spans="1:28" ht="18.75" x14ac:dyDescent="0.3">
      <c r="B1" s="32"/>
      <c r="C1" s="19" t="s">
        <v>593</v>
      </c>
      <c r="D1" s="1"/>
      <c r="E1" s="1"/>
      <c r="F1" s="32"/>
      <c r="G1" s="3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3">
      <c r="A2" s="287" t="s">
        <v>408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x14ac:dyDescent="0.3">
      <c r="A3" s="288" t="s">
        <v>594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1:28" ht="24" customHeight="1" x14ac:dyDescent="0.3">
      <c r="A4" s="877" t="s">
        <v>321</v>
      </c>
      <c r="B4" s="966" t="s">
        <v>595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 t="s">
        <v>596</v>
      </c>
      <c r="O4" s="966"/>
      <c r="P4" s="966"/>
      <c r="Q4" s="966"/>
      <c r="R4" s="966"/>
      <c r="S4" s="966"/>
      <c r="T4" s="966" t="s">
        <v>597</v>
      </c>
      <c r="U4" s="966"/>
      <c r="V4" s="966"/>
      <c r="W4" s="966"/>
      <c r="X4" s="966"/>
      <c r="Y4" s="966"/>
      <c r="Z4" s="966"/>
      <c r="AA4" s="966"/>
      <c r="AB4" s="967"/>
    </row>
    <row r="5" spans="1:28" ht="24" customHeight="1" x14ac:dyDescent="0.3">
      <c r="A5" s="992"/>
      <c r="B5" s="966" t="s">
        <v>222</v>
      </c>
      <c r="C5" s="966"/>
      <c r="D5" s="966"/>
      <c r="E5" s="966"/>
      <c r="F5" s="966" t="s">
        <v>598</v>
      </c>
      <c r="G5" s="966"/>
      <c r="H5" s="966"/>
      <c r="I5" s="966"/>
      <c r="J5" s="966" t="s">
        <v>599</v>
      </c>
      <c r="K5" s="966"/>
      <c r="L5" s="966"/>
      <c r="M5" s="966"/>
      <c r="N5" s="966" t="s">
        <v>222</v>
      </c>
      <c r="O5" s="966"/>
      <c r="P5" s="556" t="s">
        <v>600</v>
      </c>
      <c r="Q5" s="556"/>
      <c r="R5" s="966" t="s">
        <v>601</v>
      </c>
      <c r="S5" s="966" t="s">
        <v>602</v>
      </c>
      <c r="T5" s="966" t="s">
        <v>603</v>
      </c>
      <c r="U5" s="966"/>
      <c r="V5" s="966"/>
      <c r="W5" s="966" t="s">
        <v>604</v>
      </c>
      <c r="X5" s="966"/>
      <c r="Y5" s="966"/>
      <c r="Z5" s="966" t="s">
        <v>605</v>
      </c>
      <c r="AA5" s="966"/>
      <c r="AB5" s="967"/>
    </row>
    <row r="6" spans="1:28" ht="24" customHeight="1" x14ac:dyDescent="0.3">
      <c r="A6" s="992"/>
      <c r="B6" s="969" t="s">
        <v>606</v>
      </c>
      <c r="C6" s="966" t="s">
        <v>607</v>
      </c>
      <c r="D6" s="966"/>
      <c r="E6" s="995" t="s">
        <v>608</v>
      </c>
      <c r="F6" s="966" t="s">
        <v>606</v>
      </c>
      <c r="G6" s="966" t="s">
        <v>607</v>
      </c>
      <c r="H6" s="966"/>
      <c r="I6" s="995" t="s">
        <v>609</v>
      </c>
      <c r="J6" s="966" t="s">
        <v>606</v>
      </c>
      <c r="K6" s="966" t="s">
        <v>607</v>
      </c>
      <c r="L6" s="966"/>
      <c r="M6" s="995" t="s">
        <v>608</v>
      </c>
      <c r="N6" s="966" t="s">
        <v>606</v>
      </c>
      <c r="O6" s="966" t="s">
        <v>610</v>
      </c>
      <c r="P6" s="966" t="s">
        <v>606</v>
      </c>
      <c r="Q6" s="966" t="s">
        <v>610</v>
      </c>
      <c r="R6" s="966" t="s">
        <v>606</v>
      </c>
      <c r="S6" s="966" t="s">
        <v>610</v>
      </c>
      <c r="T6" s="966" t="s">
        <v>162</v>
      </c>
      <c r="U6" s="966" t="s">
        <v>611</v>
      </c>
      <c r="V6" s="966" t="s">
        <v>612</v>
      </c>
      <c r="W6" s="966" t="s">
        <v>162</v>
      </c>
      <c r="X6" s="966" t="s">
        <v>611</v>
      </c>
      <c r="Y6" s="966" t="s">
        <v>612</v>
      </c>
      <c r="Z6" s="966" t="s">
        <v>162</v>
      </c>
      <c r="AA6" s="966" t="s">
        <v>611</v>
      </c>
      <c r="AB6" s="967" t="s">
        <v>612</v>
      </c>
    </row>
    <row r="7" spans="1:28" ht="24" customHeight="1" x14ac:dyDescent="0.3">
      <c r="A7" s="970"/>
      <c r="B7" s="969"/>
      <c r="C7" s="556" t="s">
        <v>613</v>
      </c>
      <c r="D7" s="556" t="s">
        <v>614</v>
      </c>
      <c r="E7" s="995"/>
      <c r="F7" s="966"/>
      <c r="G7" s="556" t="s">
        <v>613</v>
      </c>
      <c r="H7" s="556" t="s">
        <v>614</v>
      </c>
      <c r="I7" s="995"/>
      <c r="J7" s="966"/>
      <c r="K7" s="556" t="s">
        <v>613</v>
      </c>
      <c r="L7" s="556" t="s">
        <v>614</v>
      </c>
      <c r="M7" s="995"/>
      <c r="N7" s="966"/>
      <c r="O7" s="966"/>
      <c r="P7" s="966"/>
      <c r="Q7" s="966"/>
      <c r="R7" s="966"/>
      <c r="S7" s="966"/>
      <c r="T7" s="966"/>
      <c r="U7" s="966"/>
      <c r="V7" s="966"/>
      <c r="W7" s="966"/>
      <c r="X7" s="966"/>
      <c r="Y7" s="966"/>
      <c r="Z7" s="966"/>
      <c r="AA7" s="966"/>
      <c r="AB7" s="967"/>
    </row>
    <row r="8" spans="1:28" ht="24" customHeight="1" x14ac:dyDescent="0.3">
      <c r="A8" s="167" t="s">
        <v>82</v>
      </c>
      <c r="B8" s="289">
        <v>4</v>
      </c>
      <c r="C8" s="290">
        <v>134</v>
      </c>
      <c r="D8" s="290">
        <v>134</v>
      </c>
      <c r="E8" s="290">
        <v>4492</v>
      </c>
      <c r="F8" s="35">
        <v>0</v>
      </c>
      <c r="G8" s="35">
        <v>0</v>
      </c>
      <c r="H8" s="35">
        <v>0</v>
      </c>
      <c r="I8" s="35">
        <v>0</v>
      </c>
      <c r="J8" s="290">
        <v>4</v>
      </c>
      <c r="K8" s="290">
        <v>134</v>
      </c>
      <c r="L8" s="290">
        <v>134</v>
      </c>
      <c r="M8" s="290">
        <v>4492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</row>
    <row r="9" spans="1:28" ht="24" customHeight="1" x14ac:dyDescent="0.3">
      <c r="A9" s="167" t="s">
        <v>22</v>
      </c>
      <c r="B9" s="289">
        <v>4</v>
      </c>
      <c r="C9" s="290">
        <v>134</v>
      </c>
      <c r="D9" s="290">
        <v>134</v>
      </c>
      <c r="E9" s="290">
        <v>4492</v>
      </c>
      <c r="F9" s="35">
        <v>0</v>
      </c>
      <c r="G9" s="35">
        <v>0</v>
      </c>
      <c r="H9" s="35">
        <v>0</v>
      </c>
      <c r="I9" s="35">
        <v>0</v>
      </c>
      <c r="J9" s="290">
        <v>4</v>
      </c>
      <c r="K9" s="290">
        <v>134</v>
      </c>
      <c r="L9" s="290">
        <v>134</v>
      </c>
      <c r="M9" s="290">
        <v>4492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</row>
    <row r="10" spans="1:28" ht="24" customHeight="1" x14ac:dyDescent="0.3">
      <c r="A10" s="167" t="s">
        <v>83</v>
      </c>
      <c r="B10" s="289">
        <v>4</v>
      </c>
      <c r="C10" s="290">
        <v>134</v>
      </c>
      <c r="D10" s="290">
        <v>134</v>
      </c>
      <c r="E10" s="290">
        <v>4492</v>
      </c>
      <c r="F10" s="35">
        <v>0</v>
      </c>
      <c r="G10" s="35">
        <v>0</v>
      </c>
      <c r="H10" s="35">
        <v>0</v>
      </c>
      <c r="I10" s="35">
        <v>0</v>
      </c>
      <c r="J10" s="290">
        <v>4</v>
      </c>
      <c r="K10" s="290">
        <v>134</v>
      </c>
      <c r="L10" s="290">
        <v>134</v>
      </c>
      <c r="M10" s="290">
        <v>4492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</row>
    <row r="11" spans="1:28" ht="24" customHeight="1" x14ac:dyDescent="0.3">
      <c r="A11" s="167" t="s">
        <v>24</v>
      </c>
      <c r="B11" s="289">
        <v>4</v>
      </c>
      <c r="C11" s="290">
        <v>134</v>
      </c>
      <c r="D11" s="290">
        <v>134</v>
      </c>
      <c r="E11" s="290">
        <v>4492</v>
      </c>
      <c r="F11" s="35">
        <v>0</v>
      </c>
      <c r="G11" s="35">
        <v>0</v>
      </c>
      <c r="H11" s="35">
        <v>0</v>
      </c>
      <c r="I11" s="35">
        <v>0</v>
      </c>
      <c r="J11" s="290">
        <v>4</v>
      </c>
      <c r="K11" s="290">
        <v>134</v>
      </c>
      <c r="L11" s="290">
        <v>134</v>
      </c>
      <c r="M11" s="290">
        <v>4492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</row>
    <row r="12" spans="1:28" ht="24" customHeight="1" x14ac:dyDescent="0.3">
      <c r="A12" s="171" t="s">
        <v>25</v>
      </c>
      <c r="B12" s="291">
        <v>4</v>
      </c>
      <c r="C12" s="292">
        <v>134</v>
      </c>
      <c r="D12" s="292">
        <v>134</v>
      </c>
      <c r="E12" s="292">
        <v>4492</v>
      </c>
      <c r="F12" s="233">
        <v>0</v>
      </c>
      <c r="G12" s="233">
        <v>0</v>
      </c>
      <c r="H12" s="233">
        <v>0</v>
      </c>
      <c r="I12" s="233">
        <v>0</v>
      </c>
      <c r="J12" s="292">
        <v>4</v>
      </c>
      <c r="K12" s="292">
        <v>134</v>
      </c>
      <c r="L12" s="292">
        <v>134</v>
      </c>
      <c r="M12" s="292">
        <v>4492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3">
        <v>0</v>
      </c>
      <c r="Y12" s="233">
        <v>0</v>
      </c>
      <c r="Z12" s="233">
        <v>0</v>
      </c>
      <c r="AA12" s="233">
        <v>0</v>
      </c>
      <c r="AB12" s="233">
        <v>0</v>
      </c>
    </row>
    <row r="13" spans="1:28" ht="24" customHeight="1" x14ac:dyDescent="0.3">
      <c r="A13" s="171" t="s">
        <v>26</v>
      </c>
      <c r="B13" s="291">
        <v>4</v>
      </c>
      <c r="C13" s="292">
        <v>134</v>
      </c>
      <c r="D13" s="292">
        <v>134</v>
      </c>
      <c r="E13" s="292">
        <v>4492</v>
      </c>
      <c r="F13" s="233">
        <v>0</v>
      </c>
      <c r="G13" s="233">
        <v>0</v>
      </c>
      <c r="H13" s="233">
        <v>0</v>
      </c>
      <c r="I13" s="233">
        <v>0</v>
      </c>
      <c r="J13" s="292">
        <v>4</v>
      </c>
      <c r="K13" s="292">
        <v>134</v>
      </c>
      <c r="L13" s="292">
        <v>134</v>
      </c>
      <c r="M13" s="292">
        <v>4492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Y13" s="233">
        <v>0</v>
      </c>
      <c r="Z13" s="233">
        <v>0</v>
      </c>
      <c r="AA13" s="233">
        <v>0</v>
      </c>
      <c r="AB13" s="233">
        <v>0</v>
      </c>
    </row>
    <row r="14" spans="1:28" x14ac:dyDescent="0.15">
      <c r="A14" s="293" t="s">
        <v>585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257"/>
      <c r="X14" s="257"/>
      <c r="Y14" s="257"/>
      <c r="Z14" s="257"/>
      <c r="AA14" s="257"/>
      <c r="AB14" s="257"/>
    </row>
    <row r="15" spans="1:28" x14ac:dyDescent="0.15">
      <c r="A15" s="293" t="s">
        <v>615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28" x14ac:dyDescent="0.15">
      <c r="A16" s="916" t="s">
        <v>616</v>
      </c>
      <c r="B16" s="916"/>
      <c r="C16" s="916"/>
      <c r="D16" s="916"/>
      <c r="E16" s="916"/>
      <c r="F16" s="916"/>
      <c r="G16" s="916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5"/>
      <c r="X16" s="295"/>
      <c r="Y16" s="295"/>
      <c r="Z16" s="295"/>
      <c r="AA16" s="295"/>
      <c r="AB16" s="295"/>
    </row>
  </sheetData>
  <mergeCells count="37">
    <mergeCell ref="Y6:Y7"/>
    <mergeCell ref="Z6:Z7"/>
    <mergeCell ref="AA6:AA7"/>
    <mergeCell ref="AB6:AB7"/>
    <mergeCell ref="A16:G16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F6:F7"/>
    <mergeCell ref="G6:H6"/>
    <mergeCell ref="I6:I7"/>
    <mergeCell ref="J6:J7"/>
    <mergeCell ref="K6:L6"/>
    <mergeCell ref="A4:A7"/>
    <mergeCell ref="B4:M4"/>
    <mergeCell ref="N4:S4"/>
    <mergeCell ref="T4:AB4"/>
    <mergeCell ref="B5:E5"/>
    <mergeCell ref="F5:I5"/>
    <mergeCell ref="J5:M5"/>
    <mergeCell ref="N5:O5"/>
    <mergeCell ref="R5:S5"/>
    <mergeCell ref="T5:V5"/>
    <mergeCell ref="R6:R7"/>
    <mergeCell ref="W5:Y5"/>
    <mergeCell ref="Z5:AB5"/>
    <mergeCell ref="B6:B7"/>
    <mergeCell ref="C6:D6"/>
    <mergeCell ref="E6:E7"/>
  </mergeCells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C1" sqref="C1"/>
    </sheetView>
  </sheetViews>
  <sheetFormatPr defaultRowHeight="16.5" x14ac:dyDescent="0.3"/>
  <cols>
    <col min="1" max="13" width="10.625" customWidth="1"/>
  </cols>
  <sheetData>
    <row r="1" spans="1:13" x14ac:dyDescent="0.3">
      <c r="B1" s="5"/>
      <c r="C1" s="19" t="s">
        <v>617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1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5" t="s">
        <v>618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995" t="s">
        <v>2</v>
      </c>
      <c r="B4" s="967"/>
      <c r="C4" s="1020"/>
      <c r="D4" s="1020"/>
      <c r="E4" s="1020"/>
      <c r="F4" s="1020"/>
      <c r="G4" s="1020"/>
      <c r="H4" s="1020"/>
      <c r="I4" s="1020"/>
      <c r="J4" s="1020"/>
      <c r="K4" s="1020"/>
      <c r="L4" s="969"/>
      <c r="M4" s="1024" t="s">
        <v>619</v>
      </c>
    </row>
    <row r="5" spans="1:13" ht="24" customHeight="1" x14ac:dyDescent="0.3">
      <c r="A5" s="995"/>
      <c r="B5" s="995" t="s">
        <v>620</v>
      </c>
      <c r="C5" s="966" t="s">
        <v>621</v>
      </c>
      <c r="D5" s="967" t="s">
        <v>622</v>
      </c>
      <c r="E5" s="1020"/>
      <c r="F5" s="1020"/>
      <c r="G5" s="1020"/>
      <c r="H5" s="1020"/>
      <c r="I5" s="1020"/>
      <c r="J5" s="1020"/>
      <c r="K5" s="1020"/>
      <c r="L5" s="969"/>
      <c r="M5" s="1024"/>
    </row>
    <row r="6" spans="1:13" ht="24" customHeight="1" x14ac:dyDescent="0.3">
      <c r="A6" s="995"/>
      <c r="B6" s="995"/>
      <c r="C6" s="966"/>
      <c r="D6" s="910" t="s">
        <v>222</v>
      </c>
      <c r="E6" s="910" t="s">
        <v>623</v>
      </c>
      <c r="F6" s="910" t="s">
        <v>624</v>
      </c>
      <c r="G6" s="910" t="s">
        <v>625</v>
      </c>
      <c r="H6" s="910" t="s">
        <v>626</v>
      </c>
      <c r="I6" s="910" t="s">
        <v>627</v>
      </c>
      <c r="J6" s="910" t="s">
        <v>628</v>
      </c>
      <c r="K6" s="910" t="s">
        <v>629</v>
      </c>
      <c r="L6" s="910" t="s">
        <v>81</v>
      </c>
      <c r="M6" s="1024"/>
    </row>
    <row r="7" spans="1:13" ht="24" customHeight="1" x14ac:dyDescent="0.3">
      <c r="A7" s="971"/>
      <c r="B7" s="995"/>
      <c r="C7" s="966"/>
      <c r="D7" s="1022"/>
      <c r="E7" s="1022"/>
      <c r="F7" s="1022"/>
      <c r="G7" s="1022"/>
      <c r="H7" s="1022"/>
      <c r="I7" s="1022"/>
      <c r="J7" s="1022"/>
      <c r="K7" s="1022"/>
      <c r="L7" s="1022"/>
      <c r="M7" s="1024"/>
    </row>
    <row r="8" spans="1:13" ht="24" customHeight="1" x14ac:dyDescent="0.3">
      <c r="A8" s="22" t="s">
        <v>21</v>
      </c>
      <c r="B8" s="129">
        <v>5570</v>
      </c>
      <c r="C8" s="111">
        <v>28664</v>
      </c>
      <c r="D8" s="111">
        <v>7236</v>
      </c>
      <c r="E8" s="111">
        <v>227</v>
      </c>
      <c r="F8" s="111">
        <v>1100</v>
      </c>
      <c r="G8" s="111">
        <v>2548</v>
      </c>
      <c r="H8" s="111">
        <v>2728</v>
      </c>
      <c r="I8" s="111">
        <v>383</v>
      </c>
      <c r="J8" s="111">
        <v>24</v>
      </c>
      <c r="K8" s="111">
        <v>21</v>
      </c>
      <c r="L8" s="111">
        <v>205</v>
      </c>
      <c r="M8" s="111">
        <v>5317</v>
      </c>
    </row>
    <row r="9" spans="1:13" ht="24" customHeight="1" x14ac:dyDescent="0.3">
      <c r="A9" s="22" t="s">
        <v>22</v>
      </c>
      <c r="B9" s="129">
        <v>3132</v>
      </c>
      <c r="C9" s="111">
        <v>12011</v>
      </c>
      <c r="D9" s="111">
        <v>5001</v>
      </c>
      <c r="E9" s="111">
        <v>137</v>
      </c>
      <c r="F9" s="111">
        <v>694</v>
      </c>
      <c r="G9" s="111">
        <v>1544</v>
      </c>
      <c r="H9" s="111">
        <v>2304</v>
      </c>
      <c r="I9" s="111">
        <v>274</v>
      </c>
      <c r="J9" s="111">
        <v>32</v>
      </c>
      <c r="K9" s="111">
        <v>8</v>
      </c>
      <c r="L9" s="111">
        <v>8</v>
      </c>
      <c r="M9" s="111">
        <v>2942</v>
      </c>
    </row>
    <row r="10" spans="1:13" ht="24" customHeight="1" x14ac:dyDescent="0.3">
      <c r="A10" s="796" t="s">
        <v>23</v>
      </c>
      <c r="B10" s="129">
        <v>5395</v>
      </c>
      <c r="C10" s="111">
        <v>26285</v>
      </c>
      <c r="D10" s="111">
        <v>8811</v>
      </c>
      <c r="E10" s="111">
        <v>285</v>
      </c>
      <c r="F10" s="111">
        <v>1223</v>
      </c>
      <c r="G10" s="111">
        <v>2708</v>
      </c>
      <c r="H10" s="111">
        <v>3262</v>
      </c>
      <c r="I10" s="111">
        <v>398</v>
      </c>
      <c r="J10" s="111">
        <v>39</v>
      </c>
      <c r="K10" s="111">
        <v>47</v>
      </c>
      <c r="L10" s="111">
        <v>849</v>
      </c>
      <c r="M10" s="111">
        <v>2964</v>
      </c>
    </row>
    <row r="11" spans="1:13" ht="24" customHeight="1" x14ac:dyDescent="0.3">
      <c r="A11" s="796" t="s">
        <v>24</v>
      </c>
      <c r="B11" s="129">
        <v>4062</v>
      </c>
      <c r="C11" s="111">
        <v>17848</v>
      </c>
      <c r="D11" s="111">
        <v>7831</v>
      </c>
      <c r="E11" s="111">
        <v>161</v>
      </c>
      <c r="F11" s="111">
        <v>1011</v>
      </c>
      <c r="G11" s="111">
        <v>2324</v>
      </c>
      <c r="H11" s="111">
        <v>2882</v>
      </c>
      <c r="I11" s="111">
        <v>366</v>
      </c>
      <c r="J11" s="111">
        <v>47</v>
      </c>
      <c r="K11" s="111">
        <v>7</v>
      </c>
      <c r="L11" s="111">
        <v>1033</v>
      </c>
      <c r="M11" s="111">
        <v>3871</v>
      </c>
    </row>
    <row r="12" spans="1:13" ht="24" customHeight="1" x14ac:dyDescent="0.3">
      <c r="A12" s="22" t="s">
        <v>25</v>
      </c>
      <c r="B12" s="130">
        <v>3602</v>
      </c>
      <c r="C12" s="118">
        <v>13709</v>
      </c>
      <c r="D12" s="118">
        <v>6468</v>
      </c>
      <c r="E12" s="118">
        <v>161</v>
      </c>
      <c r="F12" s="118">
        <v>833</v>
      </c>
      <c r="G12" s="118">
        <v>1939</v>
      </c>
      <c r="H12" s="118">
        <v>2427</v>
      </c>
      <c r="I12" s="118">
        <v>278</v>
      </c>
      <c r="J12" s="118">
        <v>41</v>
      </c>
      <c r="K12" s="118">
        <v>25</v>
      </c>
      <c r="L12" s="118">
        <v>764</v>
      </c>
      <c r="M12" s="118">
        <v>3046</v>
      </c>
    </row>
    <row r="13" spans="1:13" ht="24" customHeight="1" x14ac:dyDescent="0.3">
      <c r="A13" s="247" t="s">
        <v>26</v>
      </c>
      <c r="B13" s="400">
        <f>B15+B16+B17+B18+B19+B20+B21+B22+B23+B24+B25+B26+B27+B28+B29+B30+B31+B32+B33+B34+B35+B36+B37</f>
        <v>2860</v>
      </c>
      <c r="C13" s="401">
        <f t="shared" ref="C13:M13" si="0">C15+C16+C17+C18+C19+C20+C21+C22+C23+C24+C25+C26+C27+C28+C29+C30+C31+C32+C33+C34+C35+C36+C37</f>
        <v>12343</v>
      </c>
      <c r="D13" s="401">
        <f t="shared" si="0"/>
        <v>5468</v>
      </c>
      <c r="E13" s="401">
        <f t="shared" si="0"/>
        <v>122</v>
      </c>
      <c r="F13" s="401">
        <f t="shared" si="0"/>
        <v>695</v>
      </c>
      <c r="G13" s="401">
        <f t="shared" si="0"/>
        <v>1603</v>
      </c>
      <c r="H13" s="401">
        <f t="shared" si="0"/>
        <v>2057</v>
      </c>
      <c r="I13" s="401">
        <f t="shared" si="0"/>
        <v>219</v>
      </c>
      <c r="J13" s="401">
        <f t="shared" si="0"/>
        <v>46</v>
      </c>
      <c r="K13" s="401">
        <f t="shared" si="0"/>
        <v>26</v>
      </c>
      <c r="L13" s="401">
        <f t="shared" si="0"/>
        <v>700</v>
      </c>
      <c r="M13" s="401">
        <f t="shared" si="0"/>
        <v>2114</v>
      </c>
    </row>
    <row r="14" spans="1:13" x14ac:dyDescent="0.3">
      <c r="A14" s="357"/>
      <c r="B14" s="13">
        <f>SUM(B15:B37)</f>
        <v>2860</v>
      </c>
      <c r="C14" s="13">
        <f t="shared" ref="C14:M14" si="1">SUM(C15:C37)</f>
        <v>12343</v>
      </c>
      <c r="D14" s="13">
        <f t="shared" si="1"/>
        <v>5468</v>
      </c>
      <c r="E14" s="13">
        <f t="shared" si="1"/>
        <v>122</v>
      </c>
      <c r="F14" s="13">
        <f t="shared" si="1"/>
        <v>695</v>
      </c>
      <c r="G14" s="13">
        <f t="shared" si="1"/>
        <v>1603</v>
      </c>
      <c r="H14" s="13">
        <f t="shared" si="1"/>
        <v>2057</v>
      </c>
      <c r="I14" s="13">
        <f t="shared" si="1"/>
        <v>219</v>
      </c>
      <c r="J14" s="13">
        <f t="shared" si="1"/>
        <v>46</v>
      </c>
      <c r="K14" s="13">
        <f t="shared" si="1"/>
        <v>26</v>
      </c>
      <c r="L14" s="13">
        <f t="shared" si="1"/>
        <v>700</v>
      </c>
      <c r="M14" s="13">
        <f t="shared" si="1"/>
        <v>2114</v>
      </c>
    </row>
    <row r="15" spans="1:13" x14ac:dyDescent="0.3">
      <c r="A15" s="815" t="s">
        <v>27</v>
      </c>
      <c r="B15" s="111">
        <v>112</v>
      </c>
      <c r="C15" s="111">
        <v>558</v>
      </c>
      <c r="D15" s="111">
        <v>234</v>
      </c>
      <c r="E15" s="111">
        <v>2</v>
      </c>
      <c r="F15" s="111">
        <v>30</v>
      </c>
      <c r="G15" s="111">
        <v>71</v>
      </c>
      <c r="H15" s="111">
        <v>69</v>
      </c>
      <c r="I15" s="111">
        <v>6</v>
      </c>
      <c r="J15" s="111">
        <v>1</v>
      </c>
      <c r="K15" s="111"/>
      <c r="L15" s="111">
        <v>55</v>
      </c>
      <c r="M15" s="111">
        <v>110</v>
      </c>
    </row>
    <row r="16" spans="1:13" x14ac:dyDescent="0.3">
      <c r="A16" s="815" t="s">
        <v>28</v>
      </c>
      <c r="B16" s="111">
        <v>96</v>
      </c>
      <c r="C16" s="111">
        <v>456</v>
      </c>
      <c r="D16" s="111">
        <v>231</v>
      </c>
      <c r="E16" s="111">
        <v>2</v>
      </c>
      <c r="F16" s="111">
        <v>20</v>
      </c>
      <c r="G16" s="111">
        <v>117</v>
      </c>
      <c r="H16" s="111">
        <v>44</v>
      </c>
      <c r="I16" s="111">
        <v>3</v>
      </c>
      <c r="J16" s="111"/>
      <c r="K16" s="111"/>
      <c r="L16" s="111">
        <v>45</v>
      </c>
      <c r="M16" s="111">
        <v>35</v>
      </c>
    </row>
    <row r="17" spans="1:13" x14ac:dyDescent="0.3">
      <c r="A17" s="815" t="s">
        <v>29</v>
      </c>
      <c r="B17" s="111">
        <v>52</v>
      </c>
      <c r="C17" s="111">
        <v>374</v>
      </c>
      <c r="D17" s="111">
        <v>97</v>
      </c>
      <c r="E17" s="111">
        <v>2</v>
      </c>
      <c r="F17" s="111">
        <v>8</v>
      </c>
      <c r="G17" s="111">
        <v>27</v>
      </c>
      <c r="H17" s="111">
        <v>36</v>
      </c>
      <c r="I17" s="111">
        <v>3</v>
      </c>
      <c r="J17" s="111">
        <v>1</v>
      </c>
      <c r="K17" s="111"/>
      <c r="L17" s="111">
        <v>20</v>
      </c>
      <c r="M17" s="111">
        <v>37</v>
      </c>
    </row>
    <row r="18" spans="1:13" x14ac:dyDescent="0.3">
      <c r="A18" s="815" t="s">
        <v>30</v>
      </c>
      <c r="B18" s="111">
        <v>59</v>
      </c>
      <c r="C18" s="111">
        <v>250</v>
      </c>
      <c r="D18" s="111">
        <v>80</v>
      </c>
      <c r="E18" s="111"/>
      <c r="F18" s="111">
        <v>9</v>
      </c>
      <c r="G18" s="111">
        <v>14</v>
      </c>
      <c r="H18" s="111">
        <v>35</v>
      </c>
      <c r="I18" s="111">
        <v>3</v>
      </c>
      <c r="J18" s="111"/>
      <c r="K18" s="111"/>
      <c r="L18" s="111">
        <v>19</v>
      </c>
      <c r="M18" s="111">
        <v>32</v>
      </c>
    </row>
    <row r="19" spans="1:13" x14ac:dyDescent="0.3">
      <c r="A19" s="815" t="s">
        <v>31</v>
      </c>
      <c r="B19" s="111">
        <v>53</v>
      </c>
      <c r="C19" s="111">
        <v>281</v>
      </c>
      <c r="D19" s="111">
        <v>113</v>
      </c>
      <c r="E19" s="111">
        <v>2</v>
      </c>
      <c r="F19" s="111">
        <v>12</v>
      </c>
      <c r="G19" s="111">
        <v>30</v>
      </c>
      <c r="H19" s="111">
        <v>33</v>
      </c>
      <c r="I19" s="111">
        <v>6</v>
      </c>
      <c r="J19" s="111">
        <v>1</v>
      </c>
      <c r="K19" s="111"/>
      <c r="L19" s="111">
        <v>29</v>
      </c>
      <c r="M19" s="111">
        <v>48</v>
      </c>
    </row>
    <row r="20" spans="1:13" x14ac:dyDescent="0.3">
      <c r="A20" s="815" t="s">
        <v>63</v>
      </c>
      <c r="B20" s="111">
        <v>132</v>
      </c>
      <c r="C20" s="111">
        <v>500</v>
      </c>
      <c r="D20" s="111">
        <v>308</v>
      </c>
      <c r="E20" s="111">
        <v>6</v>
      </c>
      <c r="F20" s="111">
        <v>57</v>
      </c>
      <c r="G20" s="111">
        <v>70</v>
      </c>
      <c r="H20" s="111">
        <v>113</v>
      </c>
      <c r="I20" s="111">
        <v>8</v>
      </c>
      <c r="J20" s="111"/>
      <c r="K20" s="111">
        <v>4</v>
      </c>
      <c r="L20" s="111">
        <v>50</v>
      </c>
      <c r="M20" s="111">
        <v>89</v>
      </c>
    </row>
    <row r="21" spans="1:13" x14ac:dyDescent="0.3">
      <c r="A21" s="815" t="s">
        <v>33</v>
      </c>
      <c r="B21" s="111">
        <v>443</v>
      </c>
      <c r="C21" s="111">
        <v>2212</v>
      </c>
      <c r="D21" s="111">
        <v>811</v>
      </c>
      <c r="E21" s="111">
        <v>22</v>
      </c>
      <c r="F21" s="111">
        <v>115</v>
      </c>
      <c r="G21" s="111">
        <v>259</v>
      </c>
      <c r="H21" s="111">
        <v>324</v>
      </c>
      <c r="I21" s="111">
        <v>25</v>
      </c>
      <c r="J21" s="111">
        <v>2</v>
      </c>
      <c r="K21" s="111">
        <v>1</v>
      </c>
      <c r="L21" s="111">
        <v>63</v>
      </c>
      <c r="M21" s="111">
        <v>218</v>
      </c>
    </row>
    <row r="22" spans="1:13" x14ac:dyDescent="0.3">
      <c r="A22" s="815" t="s">
        <v>34</v>
      </c>
      <c r="B22" s="111">
        <v>93</v>
      </c>
      <c r="C22" s="111">
        <v>372</v>
      </c>
      <c r="D22" s="111">
        <v>108</v>
      </c>
      <c r="E22" s="111">
        <v>6</v>
      </c>
      <c r="F22" s="111">
        <v>11</v>
      </c>
      <c r="G22" s="111">
        <v>23</v>
      </c>
      <c r="H22" s="111">
        <v>45</v>
      </c>
      <c r="I22" s="111">
        <v>5</v>
      </c>
      <c r="J22" s="111">
        <v>2</v>
      </c>
      <c r="K22" s="111">
        <v>2</v>
      </c>
      <c r="L22" s="111">
        <v>14</v>
      </c>
      <c r="M22" s="111">
        <v>68</v>
      </c>
    </row>
    <row r="23" spans="1:13" x14ac:dyDescent="0.3">
      <c r="A23" s="815" t="s">
        <v>35</v>
      </c>
      <c r="B23" s="111">
        <v>89</v>
      </c>
      <c r="C23" s="111">
        <v>305</v>
      </c>
      <c r="D23" s="111">
        <v>89</v>
      </c>
      <c r="E23" s="111">
        <v>2</v>
      </c>
      <c r="F23" s="111">
        <v>12</v>
      </c>
      <c r="G23" s="111">
        <v>24</v>
      </c>
      <c r="H23" s="111">
        <v>46</v>
      </c>
      <c r="I23" s="111">
        <v>2</v>
      </c>
      <c r="J23" s="111"/>
      <c r="K23" s="111"/>
      <c r="L23" s="111">
        <v>3</v>
      </c>
      <c r="M23" s="111">
        <v>77</v>
      </c>
    </row>
    <row r="24" spans="1:13" x14ac:dyDescent="0.3">
      <c r="A24" s="815" t="s">
        <v>36</v>
      </c>
      <c r="B24" s="111">
        <v>86</v>
      </c>
      <c r="C24" s="111">
        <v>337</v>
      </c>
      <c r="D24" s="111">
        <v>117</v>
      </c>
      <c r="E24" s="111"/>
      <c r="F24" s="111">
        <v>11</v>
      </c>
      <c r="G24" s="111">
        <v>36</v>
      </c>
      <c r="H24" s="111">
        <v>59</v>
      </c>
      <c r="I24" s="111">
        <v>3</v>
      </c>
      <c r="J24" s="111">
        <v>1</v>
      </c>
      <c r="K24" s="111">
        <v>1</v>
      </c>
      <c r="L24" s="111">
        <v>6</v>
      </c>
      <c r="M24" s="111">
        <v>70</v>
      </c>
    </row>
    <row r="25" spans="1:13" x14ac:dyDescent="0.3">
      <c r="A25" s="815" t="s">
        <v>37</v>
      </c>
      <c r="B25" s="111">
        <v>72</v>
      </c>
      <c r="C25" s="111">
        <v>281</v>
      </c>
      <c r="D25" s="111">
        <v>137</v>
      </c>
      <c r="E25" s="111">
        <v>3</v>
      </c>
      <c r="F25" s="111">
        <v>22</v>
      </c>
      <c r="G25" s="111">
        <v>30</v>
      </c>
      <c r="H25" s="111">
        <v>48</v>
      </c>
      <c r="I25" s="111">
        <v>3</v>
      </c>
      <c r="J25" s="111">
        <v>1</v>
      </c>
      <c r="K25" s="111">
        <v>0</v>
      </c>
      <c r="L25" s="111">
        <v>30</v>
      </c>
      <c r="M25" s="111">
        <v>55</v>
      </c>
    </row>
    <row r="26" spans="1:13" x14ac:dyDescent="0.3">
      <c r="A26" s="815" t="s">
        <v>38</v>
      </c>
      <c r="B26" s="111">
        <v>67</v>
      </c>
      <c r="C26" s="111">
        <v>251</v>
      </c>
      <c r="D26" s="111">
        <v>162</v>
      </c>
      <c r="E26" s="111">
        <v>5</v>
      </c>
      <c r="F26" s="111">
        <v>21</v>
      </c>
      <c r="G26" s="111">
        <v>35</v>
      </c>
      <c r="H26" s="111">
        <v>54</v>
      </c>
      <c r="I26" s="111">
        <v>7</v>
      </c>
      <c r="J26" s="111">
        <v>2</v>
      </c>
      <c r="K26" s="111">
        <v>0</v>
      </c>
      <c r="L26" s="111">
        <v>38</v>
      </c>
      <c r="M26" s="111">
        <v>60</v>
      </c>
    </row>
    <row r="27" spans="1:13" x14ac:dyDescent="0.3">
      <c r="A27" s="815" t="s">
        <v>39</v>
      </c>
      <c r="B27" s="111">
        <v>121</v>
      </c>
      <c r="C27" s="111">
        <v>446</v>
      </c>
      <c r="D27" s="111">
        <v>296</v>
      </c>
      <c r="E27" s="111">
        <v>15</v>
      </c>
      <c r="F27" s="111">
        <v>32</v>
      </c>
      <c r="G27" s="111">
        <v>73</v>
      </c>
      <c r="H27" s="111">
        <v>89</v>
      </c>
      <c r="I27" s="111">
        <v>8</v>
      </c>
      <c r="J27" s="111">
        <v>3</v>
      </c>
      <c r="K27" s="111">
        <v>0</v>
      </c>
      <c r="L27" s="111">
        <v>76</v>
      </c>
      <c r="M27" s="111">
        <v>98</v>
      </c>
    </row>
    <row r="28" spans="1:13" x14ac:dyDescent="0.3">
      <c r="A28" s="815" t="s">
        <v>40</v>
      </c>
      <c r="B28" s="111">
        <v>45</v>
      </c>
      <c r="C28" s="111">
        <v>183</v>
      </c>
      <c r="D28" s="111">
        <v>123</v>
      </c>
      <c r="E28" s="111">
        <v>1</v>
      </c>
      <c r="F28" s="111">
        <v>10</v>
      </c>
      <c r="G28" s="111">
        <v>27</v>
      </c>
      <c r="H28" s="111">
        <v>30</v>
      </c>
      <c r="I28" s="111">
        <v>6</v>
      </c>
      <c r="J28" s="111">
        <v>1</v>
      </c>
      <c r="K28" s="111"/>
      <c r="L28" s="111">
        <v>48</v>
      </c>
      <c r="M28" s="111">
        <v>50</v>
      </c>
    </row>
    <row r="29" spans="1:13" x14ac:dyDescent="0.3">
      <c r="A29" s="815" t="s">
        <v>41</v>
      </c>
      <c r="B29" s="111">
        <v>123</v>
      </c>
      <c r="C29" s="111">
        <v>693</v>
      </c>
      <c r="D29" s="111">
        <v>226</v>
      </c>
      <c r="E29" s="111">
        <v>1</v>
      </c>
      <c r="F29" s="111">
        <v>37</v>
      </c>
      <c r="G29" s="111">
        <v>58</v>
      </c>
      <c r="H29" s="111">
        <v>62</v>
      </c>
      <c r="I29" s="111">
        <v>9</v>
      </c>
      <c r="J29" s="111"/>
      <c r="K29" s="111"/>
      <c r="L29" s="111">
        <v>59</v>
      </c>
      <c r="M29" s="111">
        <v>80</v>
      </c>
    </row>
    <row r="30" spans="1:13" x14ac:dyDescent="0.3">
      <c r="A30" s="815" t="s">
        <v>42</v>
      </c>
      <c r="B30" s="112">
        <v>131</v>
      </c>
      <c r="C30" s="112">
        <v>487</v>
      </c>
      <c r="D30" s="296">
        <v>265</v>
      </c>
      <c r="E30" s="112">
        <v>12</v>
      </c>
      <c r="F30" s="112">
        <v>30</v>
      </c>
      <c r="G30" s="112">
        <v>82</v>
      </c>
      <c r="H30" s="112">
        <v>104</v>
      </c>
      <c r="I30" s="112">
        <v>11</v>
      </c>
      <c r="J30" s="112">
        <v>5</v>
      </c>
      <c r="K30" s="112">
        <v>1</v>
      </c>
      <c r="L30" s="112">
        <v>20</v>
      </c>
      <c r="M30" s="112">
        <v>176</v>
      </c>
    </row>
    <row r="31" spans="1:13" x14ac:dyDescent="0.3">
      <c r="A31" s="815" t="s">
        <v>43</v>
      </c>
      <c r="B31" s="112">
        <v>89</v>
      </c>
      <c r="C31" s="112">
        <v>344</v>
      </c>
      <c r="D31" s="296">
        <v>144</v>
      </c>
      <c r="E31" s="112">
        <v>5</v>
      </c>
      <c r="F31" s="112">
        <v>14</v>
      </c>
      <c r="G31" s="112">
        <v>47</v>
      </c>
      <c r="H31" s="112">
        <v>65</v>
      </c>
      <c r="I31" s="112">
        <v>5</v>
      </c>
      <c r="J31" s="112">
        <v>3</v>
      </c>
      <c r="K31" s="112">
        <v>0</v>
      </c>
      <c r="L31" s="112">
        <v>5</v>
      </c>
      <c r="M31" s="112">
        <v>98</v>
      </c>
    </row>
    <row r="32" spans="1:13" x14ac:dyDescent="0.3">
      <c r="A32" s="815" t="s">
        <v>44</v>
      </c>
      <c r="B32" s="112">
        <v>188</v>
      </c>
      <c r="C32" s="112">
        <v>745</v>
      </c>
      <c r="D32" s="296">
        <v>367</v>
      </c>
      <c r="E32" s="112">
        <v>5</v>
      </c>
      <c r="F32" s="112">
        <v>47</v>
      </c>
      <c r="G32" s="112">
        <v>114</v>
      </c>
      <c r="H32" s="112">
        <v>151</v>
      </c>
      <c r="I32" s="112">
        <v>22</v>
      </c>
      <c r="J32" s="112">
        <v>2</v>
      </c>
      <c r="K32" s="112">
        <v>2</v>
      </c>
      <c r="L32" s="112">
        <v>24</v>
      </c>
      <c r="M32" s="112">
        <v>238</v>
      </c>
    </row>
    <row r="33" spans="1:13" x14ac:dyDescent="0.3">
      <c r="A33" s="815" t="s">
        <v>45</v>
      </c>
      <c r="B33" s="111">
        <v>195</v>
      </c>
      <c r="C33" s="111">
        <v>719</v>
      </c>
      <c r="D33" s="296">
        <v>399</v>
      </c>
      <c r="E33" s="111">
        <v>10</v>
      </c>
      <c r="F33" s="111">
        <v>52</v>
      </c>
      <c r="G33" s="111">
        <v>112</v>
      </c>
      <c r="H33" s="111">
        <v>145</v>
      </c>
      <c r="I33" s="111">
        <v>29</v>
      </c>
      <c r="J33" s="111">
        <v>5</v>
      </c>
      <c r="K33" s="111">
        <v>8</v>
      </c>
      <c r="L33" s="111">
        <v>38</v>
      </c>
      <c r="M33" s="111">
        <v>96</v>
      </c>
    </row>
    <row r="34" spans="1:13" x14ac:dyDescent="0.3">
      <c r="A34" s="815" t="s">
        <v>46</v>
      </c>
      <c r="B34" s="111">
        <v>159</v>
      </c>
      <c r="C34" s="111">
        <v>771</v>
      </c>
      <c r="D34" s="296">
        <v>293</v>
      </c>
      <c r="E34" s="111">
        <v>4</v>
      </c>
      <c r="F34" s="111">
        <v>31</v>
      </c>
      <c r="G34" s="111">
        <v>96</v>
      </c>
      <c r="H34" s="111">
        <v>127</v>
      </c>
      <c r="I34" s="111">
        <v>18</v>
      </c>
      <c r="J34" s="111">
        <v>6</v>
      </c>
      <c r="K34" s="111">
        <v>2</v>
      </c>
      <c r="L34" s="111">
        <v>9</v>
      </c>
      <c r="M34" s="111">
        <v>127</v>
      </c>
    </row>
    <row r="35" spans="1:13" x14ac:dyDescent="0.3">
      <c r="A35" s="815" t="s">
        <v>47</v>
      </c>
      <c r="B35" s="111">
        <v>211</v>
      </c>
      <c r="C35" s="111">
        <v>756</v>
      </c>
      <c r="D35" s="296">
        <v>431</v>
      </c>
      <c r="E35" s="111">
        <v>9</v>
      </c>
      <c r="F35" s="111">
        <v>53</v>
      </c>
      <c r="G35" s="111">
        <v>132</v>
      </c>
      <c r="H35" s="111">
        <v>180</v>
      </c>
      <c r="I35" s="111">
        <v>21</v>
      </c>
      <c r="J35" s="111">
        <v>4</v>
      </c>
      <c r="K35" s="111">
        <v>2</v>
      </c>
      <c r="L35" s="111">
        <v>30</v>
      </c>
      <c r="M35" s="111">
        <v>89</v>
      </c>
    </row>
    <row r="36" spans="1:13" x14ac:dyDescent="0.3">
      <c r="A36" s="815" t="s">
        <v>64</v>
      </c>
      <c r="B36" s="111">
        <v>50</v>
      </c>
      <c r="C36" s="111">
        <v>258</v>
      </c>
      <c r="D36" s="296">
        <v>97</v>
      </c>
      <c r="E36" s="111">
        <v>5</v>
      </c>
      <c r="F36" s="111">
        <v>15</v>
      </c>
      <c r="G36" s="111">
        <v>31</v>
      </c>
      <c r="H36" s="111">
        <v>41</v>
      </c>
      <c r="I36" s="111">
        <v>2</v>
      </c>
      <c r="J36" s="111">
        <v>1</v>
      </c>
      <c r="K36" s="111">
        <v>0</v>
      </c>
      <c r="L36" s="111">
        <v>2</v>
      </c>
      <c r="M36" s="111">
        <v>38</v>
      </c>
    </row>
    <row r="37" spans="1:13" x14ac:dyDescent="0.3">
      <c r="A37" s="798" t="s">
        <v>65</v>
      </c>
      <c r="B37" s="118">
        <v>194</v>
      </c>
      <c r="C37" s="118">
        <v>764</v>
      </c>
      <c r="D37" s="358">
        <v>340</v>
      </c>
      <c r="E37" s="118">
        <v>3</v>
      </c>
      <c r="F37" s="118">
        <v>46</v>
      </c>
      <c r="G37" s="118">
        <v>95</v>
      </c>
      <c r="H37" s="118">
        <v>157</v>
      </c>
      <c r="I37" s="118">
        <v>14</v>
      </c>
      <c r="J37" s="118">
        <v>5</v>
      </c>
      <c r="K37" s="118">
        <v>3</v>
      </c>
      <c r="L37" s="118">
        <v>17</v>
      </c>
      <c r="M37" s="118">
        <v>125</v>
      </c>
    </row>
    <row r="38" spans="1:13" x14ac:dyDescent="0.3">
      <c r="A38" s="5" t="s">
        <v>188</v>
      </c>
      <c r="B38" s="5"/>
      <c r="C38" s="5"/>
      <c r="D38" s="297"/>
      <c r="E38" s="5"/>
      <c r="F38" s="5"/>
      <c r="G38" s="5"/>
      <c r="H38" s="5"/>
      <c r="I38" s="5"/>
      <c r="J38" s="5"/>
      <c r="K38" s="5"/>
      <c r="L38" s="5"/>
      <c r="M38" s="5"/>
    </row>
  </sheetData>
  <mergeCells count="15">
    <mergeCell ref="A4:A7"/>
    <mergeCell ref="B4:L4"/>
    <mergeCell ref="M4:M7"/>
    <mergeCell ref="B5:B7"/>
    <mergeCell ref="C5:C7"/>
    <mergeCell ref="D5:L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1" sqref="C1"/>
    </sheetView>
  </sheetViews>
  <sheetFormatPr defaultRowHeight="16.5" x14ac:dyDescent="0.3"/>
  <cols>
    <col min="1" max="12" width="10.625" customWidth="1"/>
  </cols>
  <sheetData>
    <row r="1" spans="1:12" x14ac:dyDescent="0.3">
      <c r="B1" s="5"/>
      <c r="C1" s="19" t="s">
        <v>630</v>
      </c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3">
      <c r="A3" s="298" t="s">
        <v>631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3">
      <c r="A4" s="5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" x14ac:dyDescent="0.3">
      <c r="A5" s="552" t="s">
        <v>173</v>
      </c>
      <c r="B5" s="556" t="s">
        <v>632</v>
      </c>
      <c r="C5" s="556" t="s">
        <v>633</v>
      </c>
      <c r="D5" s="556" t="s">
        <v>634</v>
      </c>
      <c r="E5" s="556" t="s">
        <v>635</v>
      </c>
      <c r="F5" s="556" t="s">
        <v>636</v>
      </c>
      <c r="G5" s="556" t="s">
        <v>637</v>
      </c>
      <c r="H5" s="556" t="s">
        <v>638</v>
      </c>
      <c r="I5" s="558" t="s">
        <v>639</v>
      </c>
      <c r="J5" s="558" t="s">
        <v>640</v>
      </c>
      <c r="K5" s="299" t="s">
        <v>641</v>
      </c>
      <c r="L5" s="559" t="s">
        <v>642</v>
      </c>
    </row>
    <row r="6" spans="1:12" ht="24" customHeight="1" x14ac:dyDescent="0.3">
      <c r="A6" s="14" t="s">
        <v>21</v>
      </c>
      <c r="B6" s="129">
        <v>109138</v>
      </c>
      <c r="C6" s="111">
        <v>22435</v>
      </c>
      <c r="D6" s="111">
        <v>12991</v>
      </c>
      <c r="E6" s="111">
        <v>21229</v>
      </c>
      <c r="F6" s="111">
        <v>38109</v>
      </c>
      <c r="G6" s="111">
        <v>6720</v>
      </c>
      <c r="H6" s="111">
        <v>4233</v>
      </c>
      <c r="I6" s="111">
        <v>0</v>
      </c>
      <c r="J6" s="111">
        <v>0</v>
      </c>
      <c r="K6" s="111">
        <v>0</v>
      </c>
      <c r="L6" s="111">
        <v>3421</v>
      </c>
    </row>
    <row r="7" spans="1:12" ht="24" customHeight="1" x14ac:dyDescent="0.3">
      <c r="A7" s="14" t="s">
        <v>22</v>
      </c>
      <c r="B7" s="129">
        <v>105802</v>
      </c>
      <c r="C7" s="111">
        <v>20474</v>
      </c>
      <c r="D7" s="111">
        <v>11869</v>
      </c>
      <c r="E7" s="111">
        <v>15840</v>
      </c>
      <c r="F7" s="111">
        <v>37792</v>
      </c>
      <c r="G7" s="111">
        <v>9634</v>
      </c>
      <c r="H7" s="111">
        <v>5805</v>
      </c>
      <c r="I7" s="111">
        <v>0</v>
      </c>
      <c r="J7" s="111">
        <v>0</v>
      </c>
      <c r="K7" s="111">
        <v>0</v>
      </c>
      <c r="L7" s="111">
        <v>4388</v>
      </c>
    </row>
    <row r="8" spans="1:12" ht="24" customHeight="1" x14ac:dyDescent="0.3">
      <c r="A8" s="14" t="s">
        <v>23</v>
      </c>
      <c r="B8" s="129">
        <f>SUM(C8:L8)</f>
        <v>112737</v>
      </c>
      <c r="C8" s="111">
        <v>21086</v>
      </c>
      <c r="D8" s="111">
        <v>13517</v>
      </c>
      <c r="E8" s="111">
        <v>14324</v>
      </c>
      <c r="F8" s="111">
        <v>40062</v>
      </c>
      <c r="G8" s="111">
        <v>10205</v>
      </c>
      <c r="H8" s="111">
        <v>5274</v>
      </c>
      <c r="I8" s="111">
        <v>0</v>
      </c>
      <c r="J8" s="111">
        <v>0</v>
      </c>
      <c r="K8" s="111">
        <v>0</v>
      </c>
      <c r="L8" s="111">
        <v>8269</v>
      </c>
    </row>
    <row r="9" spans="1:12" ht="24" customHeight="1" x14ac:dyDescent="0.3">
      <c r="A9" s="14" t="s">
        <v>24</v>
      </c>
      <c r="B9" s="129">
        <f>SUM(C9:L9)</f>
        <v>110532</v>
      </c>
      <c r="C9" s="111">
        <v>30603</v>
      </c>
      <c r="D9" s="111">
        <v>12751</v>
      </c>
      <c r="E9" s="111">
        <v>12343</v>
      </c>
      <c r="F9" s="111">
        <v>36465</v>
      </c>
      <c r="G9" s="111">
        <v>7233</v>
      </c>
      <c r="H9" s="111">
        <v>5360</v>
      </c>
      <c r="I9" s="111">
        <v>0</v>
      </c>
      <c r="J9" s="111">
        <v>0</v>
      </c>
      <c r="K9" s="111">
        <v>0</v>
      </c>
      <c r="L9" s="111">
        <v>5777</v>
      </c>
    </row>
    <row r="10" spans="1:12" ht="24" customHeight="1" x14ac:dyDescent="0.3">
      <c r="A10" s="15" t="s">
        <v>25</v>
      </c>
      <c r="B10" s="11">
        <f>SUM(C10:L10)</f>
        <v>100728</v>
      </c>
      <c r="C10" s="12">
        <v>20658</v>
      </c>
      <c r="D10" s="12">
        <v>13148</v>
      </c>
      <c r="E10" s="12">
        <v>11972</v>
      </c>
      <c r="F10" s="12">
        <v>34386</v>
      </c>
      <c r="G10" s="12">
        <v>8096</v>
      </c>
      <c r="H10" s="12">
        <v>6437</v>
      </c>
      <c r="I10" s="12">
        <v>0</v>
      </c>
      <c r="J10" s="12">
        <v>0</v>
      </c>
      <c r="K10" s="12">
        <v>0</v>
      </c>
      <c r="L10" s="12">
        <v>6031</v>
      </c>
    </row>
    <row r="11" spans="1:12" ht="24" customHeight="1" x14ac:dyDescent="0.3">
      <c r="A11" s="15" t="s">
        <v>26</v>
      </c>
      <c r="B11" s="130">
        <f>SUM(C11:L11)</f>
        <v>106288</v>
      </c>
      <c r="C11" s="118">
        <v>19991</v>
      </c>
      <c r="D11" s="118">
        <v>12640</v>
      </c>
      <c r="E11" s="118">
        <v>13761</v>
      </c>
      <c r="F11" s="118">
        <v>34240</v>
      </c>
      <c r="G11" s="118">
        <v>7567</v>
      </c>
      <c r="H11" s="118">
        <v>6025</v>
      </c>
      <c r="I11" s="118">
        <v>0</v>
      </c>
      <c r="J11" s="12">
        <v>0</v>
      </c>
      <c r="K11" s="12">
        <v>0</v>
      </c>
      <c r="L11" s="118">
        <v>12064</v>
      </c>
    </row>
    <row r="12" spans="1:12" x14ac:dyDescent="0.3">
      <c r="A12" s="5" t="s">
        <v>643</v>
      </c>
      <c r="B12" s="18"/>
      <c r="C12" s="18"/>
      <c r="D12" s="300"/>
      <c r="E12" s="18"/>
      <c r="F12" s="18"/>
      <c r="G12" s="18"/>
      <c r="H12" s="18"/>
      <c r="I12" s="18"/>
      <c r="J12" s="18"/>
      <c r="K12" s="18"/>
      <c r="L12" s="18"/>
    </row>
    <row r="13" spans="1:1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298" t="s">
        <v>644</v>
      </c>
      <c r="B14" s="5"/>
      <c r="C14" s="5"/>
      <c r="D14" s="297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5" t="s">
        <v>92</v>
      </c>
      <c r="B15" s="5"/>
      <c r="C15" s="5"/>
      <c r="D15" s="297"/>
      <c r="E15" s="5"/>
      <c r="F15" s="5"/>
      <c r="G15" s="5"/>
      <c r="H15" s="5"/>
      <c r="I15" s="5"/>
      <c r="J15" s="5"/>
      <c r="K15" s="5"/>
      <c r="L15" s="5"/>
    </row>
    <row r="16" spans="1:12" ht="36" x14ac:dyDescent="0.3">
      <c r="A16" s="552" t="s">
        <v>173</v>
      </c>
      <c r="B16" s="556" t="s">
        <v>632</v>
      </c>
      <c r="C16" s="556" t="s">
        <v>645</v>
      </c>
      <c r="D16" s="556" t="s">
        <v>646</v>
      </c>
      <c r="E16" s="558" t="s">
        <v>647</v>
      </c>
      <c r="F16" s="556" t="s">
        <v>648</v>
      </c>
      <c r="G16" s="568" t="s">
        <v>649</v>
      </c>
      <c r="H16" s="558" t="s">
        <v>650</v>
      </c>
      <c r="I16" s="558" t="s">
        <v>651</v>
      </c>
      <c r="J16" s="299" t="s">
        <v>652</v>
      </c>
      <c r="K16" s="559" t="s">
        <v>543</v>
      </c>
      <c r="L16" s="18"/>
    </row>
    <row r="17" spans="1:12" ht="24" customHeight="1" x14ac:dyDescent="0.3">
      <c r="A17" s="14" t="s">
        <v>21</v>
      </c>
      <c r="B17" s="7">
        <v>50108</v>
      </c>
      <c r="C17" s="8">
        <v>21686</v>
      </c>
      <c r="D17" s="8">
        <v>13265</v>
      </c>
      <c r="E17" s="8">
        <v>1793</v>
      </c>
      <c r="F17" s="8">
        <v>0</v>
      </c>
      <c r="G17" s="8">
        <v>4312</v>
      </c>
      <c r="H17" s="8">
        <v>6843</v>
      </c>
      <c r="I17" s="8">
        <v>0</v>
      </c>
      <c r="J17" s="8">
        <v>2209</v>
      </c>
      <c r="K17" s="8">
        <v>0</v>
      </c>
      <c r="L17" s="301"/>
    </row>
    <row r="18" spans="1:12" ht="24" customHeight="1" x14ac:dyDescent="0.3">
      <c r="A18" s="14" t="s">
        <v>22</v>
      </c>
      <c r="B18" s="7">
        <v>123379</v>
      </c>
      <c r="C18" s="8">
        <v>33097</v>
      </c>
      <c r="D18" s="8">
        <v>13860</v>
      </c>
      <c r="E18" s="8">
        <v>3883</v>
      </c>
      <c r="F18" s="8">
        <v>1650</v>
      </c>
      <c r="G18" s="8">
        <v>5870</v>
      </c>
      <c r="H18" s="8">
        <v>50840</v>
      </c>
      <c r="I18" s="8">
        <v>0</v>
      </c>
      <c r="J18" s="8">
        <v>14179</v>
      </c>
      <c r="K18" s="8">
        <v>0</v>
      </c>
      <c r="L18" s="301"/>
    </row>
    <row r="19" spans="1:12" ht="24" customHeight="1" x14ac:dyDescent="0.3">
      <c r="A19" s="14" t="s">
        <v>23</v>
      </c>
      <c r="B19" s="7">
        <f>SUM(C19:K19)</f>
        <v>132579</v>
      </c>
      <c r="C19" s="8">
        <v>34492</v>
      </c>
      <c r="D19" s="8">
        <v>16056</v>
      </c>
      <c r="E19" s="8">
        <v>4903</v>
      </c>
      <c r="F19" s="8">
        <v>400</v>
      </c>
      <c r="G19" s="8">
        <v>6302</v>
      </c>
      <c r="H19" s="8">
        <v>53273</v>
      </c>
      <c r="I19" s="8">
        <v>0</v>
      </c>
      <c r="J19" s="8">
        <v>17153</v>
      </c>
      <c r="K19" s="8">
        <v>0</v>
      </c>
      <c r="L19" s="301"/>
    </row>
    <row r="20" spans="1:12" ht="24" customHeight="1" x14ac:dyDescent="0.3">
      <c r="A20" s="14" t="s">
        <v>24</v>
      </c>
      <c r="B20" s="7">
        <v>117981</v>
      </c>
      <c r="C20" s="8">
        <v>23921</v>
      </c>
      <c r="D20" s="8">
        <v>15683</v>
      </c>
      <c r="E20" s="8">
        <v>5378</v>
      </c>
      <c r="F20" s="8">
        <v>1039</v>
      </c>
      <c r="G20" s="8">
        <v>7509</v>
      </c>
      <c r="H20" s="8">
        <v>49350</v>
      </c>
      <c r="I20" s="8">
        <v>0</v>
      </c>
      <c r="J20" s="8">
        <v>15101</v>
      </c>
      <c r="K20" s="8">
        <v>0</v>
      </c>
      <c r="L20" s="301"/>
    </row>
    <row r="21" spans="1:12" ht="24" customHeight="1" x14ac:dyDescent="0.3">
      <c r="A21" s="15" t="s">
        <v>25</v>
      </c>
      <c r="B21" s="11">
        <f>SUM(C21:K21)</f>
        <v>126954</v>
      </c>
      <c r="C21" s="12">
        <v>18945</v>
      </c>
      <c r="D21" s="12">
        <v>14810</v>
      </c>
      <c r="E21" s="12">
        <v>4911</v>
      </c>
      <c r="F21" s="12">
        <v>33453</v>
      </c>
      <c r="G21" s="12">
        <v>660</v>
      </c>
      <c r="H21" s="12">
        <v>38478</v>
      </c>
      <c r="I21" s="12"/>
      <c r="J21" s="12">
        <v>15697</v>
      </c>
      <c r="K21" s="12"/>
      <c r="L21" s="41"/>
    </row>
    <row r="22" spans="1:12" ht="24" customHeight="1" x14ac:dyDescent="0.3">
      <c r="A22" s="15" t="s">
        <v>26</v>
      </c>
      <c r="B22" s="11">
        <f>SUM(C22:K22)</f>
        <v>88926</v>
      </c>
      <c r="C22" s="12">
        <v>18604</v>
      </c>
      <c r="D22" s="12">
        <v>8458</v>
      </c>
      <c r="E22" s="12">
        <v>4019</v>
      </c>
      <c r="F22" s="12">
        <v>2455</v>
      </c>
      <c r="G22" s="12">
        <v>3774</v>
      </c>
      <c r="H22" s="12">
        <v>31081</v>
      </c>
      <c r="I22" s="12">
        <v>0</v>
      </c>
      <c r="J22" s="12">
        <v>20535</v>
      </c>
      <c r="K22" s="12">
        <v>0</v>
      </c>
      <c r="L22" s="41"/>
    </row>
    <row r="23" spans="1:12" x14ac:dyDescent="0.3">
      <c r="A23" s="5" t="s">
        <v>653</v>
      </c>
      <c r="B23" s="5"/>
      <c r="C23" s="5"/>
      <c r="D23" s="297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pane xSplit="1" topLeftCell="B1" activePane="topRight" state="frozen"/>
      <selection pane="topRight" activeCell="C1" sqref="C1:J1"/>
    </sheetView>
  </sheetViews>
  <sheetFormatPr defaultRowHeight="16.5" x14ac:dyDescent="0.3"/>
  <cols>
    <col min="2" max="19" width="7.625" customWidth="1"/>
  </cols>
  <sheetData>
    <row r="1" spans="1:19" ht="24" customHeight="1" x14ac:dyDescent="0.15">
      <c r="A1" s="427"/>
      <c r="B1" s="427"/>
      <c r="C1" s="861" t="s">
        <v>722</v>
      </c>
      <c r="D1" s="861"/>
      <c r="E1" s="861"/>
      <c r="F1" s="861"/>
      <c r="G1" s="861"/>
      <c r="H1" s="861"/>
      <c r="I1" s="861"/>
      <c r="J1" s="861"/>
      <c r="K1" s="427"/>
      <c r="L1" s="427"/>
      <c r="M1" s="427"/>
      <c r="N1" s="427"/>
      <c r="O1" s="427"/>
      <c r="P1" s="427"/>
      <c r="Q1" s="427"/>
      <c r="R1" s="427"/>
      <c r="S1" s="427"/>
    </row>
    <row r="2" spans="1:19" ht="24" customHeight="1" x14ac:dyDescent="0.15">
      <c r="A2" s="427"/>
      <c r="B2" s="427"/>
      <c r="C2" s="427"/>
      <c r="D2" s="427"/>
      <c r="E2" s="427"/>
      <c r="F2" s="427"/>
      <c r="G2" s="427"/>
      <c r="H2" s="433"/>
      <c r="I2" s="433"/>
      <c r="J2" s="433"/>
      <c r="K2" s="433"/>
      <c r="L2" s="433"/>
      <c r="M2" s="433"/>
      <c r="N2" s="433"/>
      <c r="O2" s="433"/>
      <c r="P2" s="433"/>
      <c r="Q2" s="427"/>
      <c r="R2" s="427"/>
      <c r="S2" s="427"/>
    </row>
    <row r="3" spans="1:19" ht="18" customHeight="1" x14ac:dyDescent="0.3">
      <c r="A3" s="428" t="s">
        <v>51</v>
      </c>
      <c r="B3" s="428"/>
      <c r="C3" s="428"/>
      <c r="D3" s="428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ht="24" customHeight="1" x14ac:dyDescent="0.3">
      <c r="A4" s="860" t="s">
        <v>710</v>
      </c>
      <c r="B4" s="858" t="s">
        <v>52</v>
      </c>
      <c r="C4" s="859"/>
      <c r="D4" s="860"/>
      <c r="E4" s="845" t="s">
        <v>85</v>
      </c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46"/>
      <c r="S4" s="858" t="s">
        <v>90</v>
      </c>
    </row>
    <row r="5" spans="1:19" ht="24" customHeight="1" x14ac:dyDescent="0.3">
      <c r="A5" s="862"/>
      <c r="B5" s="870"/>
      <c r="C5" s="871"/>
      <c r="D5" s="862"/>
      <c r="E5" s="867" t="s">
        <v>723</v>
      </c>
      <c r="F5" s="868"/>
      <c r="G5" s="868"/>
      <c r="H5" s="868"/>
      <c r="I5" s="868"/>
      <c r="J5" s="868"/>
      <c r="K5" s="868"/>
      <c r="L5" s="868"/>
      <c r="M5" s="868"/>
      <c r="N5" s="869"/>
      <c r="O5" s="858" t="s">
        <v>712</v>
      </c>
      <c r="P5" s="866"/>
      <c r="Q5" s="866"/>
      <c r="R5" s="847"/>
      <c r="S5" s="864"/>
    </row>
    <row r="6" spans="1:19" ht="24" customHeight="1" x14ac:dyDescent="0.3">
      <c r="A6" s="863"/>
      <c r="B6" s="435"/>
      <c r="C6" s="431" t="s">
        <v>69</v>
      </c>
      <c r="D6" s="431" t="s">
        <v>70</v>
      </c>
      <c r="E6" s="434"/>
      <c r="F6" s="430" t="s">
        <v>71</v>
      </c>
      <c r="G6" s="431" t="s">
        <v>54</v>
      </c>
      <c r="H6" s="431" t="s">
        <v>72</v>
      </c>
      <c r="I6" s="431" t="s">
        <v>73</v>
      </c>
      <c r="J6" s="431" t="s">
        <v>75</v>
      </c>
      <c r="K6" s="431" t="s">
        <v>87</v>
      </c>
      <c r="L6" s="431" t="s">
        <v>713</v>
      </c>
      <c r="M6" s="431" t="s">
        <v>88</v>
      </c>
      <c r="N6" s="431" t="s">
        <v>89</v>
      </c>
      <c r="O6" s="434"/>
      <c r="P6" s="431" t="s">
        <v>79</v>
      </c>
      <c r="Q6" s="431" t="s">
        <v>80</v>
      </c>
      <c r="R6" s="430" t="s">
        <v>81</v>
      </c>
      <c r="S6" s="432" t="s">
        <v>86</v>
      </c>
    </row>
    <row r="7" spans="1:19" ht="24" customHeight="1" x14ac:dyDescent="0.3">
      <c r="A7" s="14" t="s">
        <v>82</v>
      </c>
      <c r="B7" s="34">
        <v>12</v>
      </c>
      <c r="C7" s="35">
        <v>2</v>
      </c>
      <c r="D7" s="35">
        <v>10</v>
      </c>
      <c r="E7" s="35">
        <v>7</v>
      </c>
      <c r="F7" s="35">
        <v>1</v>
      </c>
      <c r="G7" s="35">
        <v>0</v>
      </c>
      <c r="H7" s="35">
        <v>0</v>
      </c>
      <c r="I7" s="35">
        <v>0</v>
      </c>
      <c r="J7" s="35">
        <v>6</v>
      </c>
      <c r="K7" s="35">
        <v>5</v>
      </c>
      <c r="L7" s="35">
        <v>3</v>
      </c>
      <c r="M7" s="35">
        <v>0</v>
      </c>
      <c r="N7" s="35">
        <v>2</v>
      </c>
      <c r="O7" s="35">
        <v>0</v>
      </c>
      <c r="P7" s="36">
        <v>3</v>
      </c>
      <c r="Q7" s="36">
        <v>0</v>
      </c>
      <c r="R7" s="36">
        <v>2</v>
      </c>
      <c r="S7" s="36">
        <v>0</v>
      </c>
    </row>
    <row r="8" spans="1:19" ht="24" customHeight="1" x14ac:dyDescent="0.3">
      <c r="A8" s="14" t="s">
        <v>22</v>
      </c>
      <c r="B8" s="34">
        <v>11</v>
      </c>
      <c r="C8" s="35">
        <v>2</v>
      </c>
      <c r="D8" s="35">
        <v>9</v>
      </c>
      <c r="E8" s="35">
        <v>6</v>
      </c>
      <c r="F8" s="35">
        <v>1</v>
      </c>
      <c r="G8" s="35">
        <v>0</v>
      </c>
      <c r="H8" s="35">
        <v>0</v>
      </c>
      <c r="I8" s="35">
        <v>0</v>
      </c>
      <c r="J8" s="35">
        <v>5</v>
      </c>
      <c r="K8" s="35">
        <v>0</v>
      </c>
      <c r="L8" s="35">
        <v>0</v>
      </c>
      <c r="M8" s="35">
        <v>0</v>
      </c>
      <c r="N8" s="35">
        <v>0</v>
      </c>
      <c r="O8" s="35">
        <v>5</v>
      </c>
      <c r="P8" s="36">
        <v>3</v>
      </c>
      <c r="Q8" s="36">
        <v>0</v>
      </c>
      <c r="R8" s="36">
        <v>2</v>
      </c>
      <c r="S8" s="36">
        <v>0</v>
      </c>
    </row>
    <row r="9" spans="1:19" ht="24" customHeight="1" x14ac:dyDescent="0.3">
      <c r="A9" s="14" t="s">
        <v>83</v>
      </c>
      <c r="B9" s="44">
        <v>11</v>
      </c>
      <c r="C9" s="45">
        <v>2</v>
      </c>
      <c r="D9" s="46">
        <v>9</v>
      </c>
      <c r="E9" s="45">
        <v>6</v>
      </c>
      <c r="F9" s="46">
        <v>1</v>
      </c>
      <c r="G9" s="46" t="s">
        <v>91</v>
      </c>
      <c r="H9" s="46" t="s">
        <v>91</v>
      </c>
      <c r="I9" s="46" t="s">
        <v>91</v>
      </c>
      <c r="J9" s="46">
        <v>5</v>
      </c>
      <c r="K9" s="46" t="s">
        <v>91</v>
      </c>
      <c r="L9" s="46" t="s">
        <v>91</v>
      </c>
      <c r="M9" s="46" t="s">
        <v>91</v>
      </c>
      <c r="N9" s="46" t="s">
        <v>91</v>
      </c>
      <c r="O9" s="45">
        <v>5</v>
      </c>
      <c r="P9" s="46">
        <v>3</v>
      </c>
      <c r="Q9" s="46">
        <v>0</v>
      </c>
      <c r="R9" s="46">
        <v>2</v>
      </c>
      <c r="S9" s="45">
        <v>0</v>
      </c>
    </row>
    <row r="10" spans="1:19" ht="24" customHeight="1" x14ac:dyDescent="0.3">
      <c r="A10" s="14" t="s">
        <v>24</v>
      </c>
      <c r="B10" s="44">
        <v>11</v>
      </c>
      <c r="C10" s="45">
        <v>2</v>
      </c>
      <c r="D10" s="46">
        <v>9</v>
      </c>
      <c r="E10" s="45">
        <v>7</v>
      </c>
      <c r="F10" s="46">
        <v>1</v>
      </c>
      <c r="G10" s="46">
        <v>0</v>
      </c>
      <c r="H10" s="46">
        <v>0</v>
      </c>
      <c r="I10" s="46">
        <v>0</v>
      </c>
      <c r="J10" s="46">
        <v>6</v>
      </c>
      <c r="K10" s="46">
        <v>0</v>
      </c>
      <c r="L10" s="46">
        <v>0</v>
      </c>
      <c r="M10" s="46">
        <v>0</v>
      </c>
      <c r="N10" s="46">
        <v>0</v>
      </c>
      <c r="O10" s="45">
        <v>4</v>
      </c>
      <c r="P10" s="46">
        <v>2</v>
      </c>
      <c r="Q10" s="46">
        <v>0</v>
      </c>
      <c r="R10" s="46">
        <v>2</v>
      </c>
      <c r="S10" s="45">
        <v>0</v>
      </c>
    </row>
    <row r="11" spans="1:19" ht="24" customHeight="1" x14ac:dyDescent="0.3">
      <c r="A11" s="15" t="s">
        <v>25</v>
      </c>
      <c r="B11" s="47">
        <v>11</v>
      </c>
      <c r="C11" s="48">
        <v>3</v>
      </c>
      <c r="D11" s="49">
        <v>8</v>
      </c>
      <c r="E11" s="48">
        <v>7</v>
      </c>
      <c r="F11" s="49">
        <v>1</v>
      </c>
      <c r="G11" s="49">
        <v>0</v>
      </c>
      <c r="H11" s="49">
        <v>0</v>
      </c>
      <c r="I11" s="49">
        <v>0</v>
      </c>
      <c r="J11" s="49">
        <v>6</v>
      </c>
      <c r="K11" s="49">
        <v>0</v>
      </c>
      <c r="L11" s="49">
        <v>0</v>
      </c>
      <c r="M11" s="49">
        <v>0</v>
      </c>
      <c r="N11" s="49">
        <v>0</v>
      </c>
      <c r="O11" s="48">
        <v>4</v>
      </c>
      <c r="P11" s="49">
        <v>2</v>
      </c>
      <c r="Q11" s="49">
        <v>0</v>
      </c>
      <c r="R11" s="49">
        <v>2</v>
      </c>
      <c r="S11" s="48">
        <v>0</v>
      </c>
    </row>
    <row r="12" spans="1:19" ht="24" customHeight="1" x14ac:dyDescent="0.3">
      <c r="A12" s="15" t="s">
        <v>26</v>
      </c>
      <c r="B12" s="47">
        <v>10</v>
      </c>
      <c r="C12" s="48">
        <v>3</v>
      </c>
      <c r="D12" s="49">
        <v>7</v>
      </c>
      <c r="E12" s="48">
        <v>5</v>
      </c>
      <c r="F12" s="49">
        <v>1</v>
      </c>
      <c r="G12" s="49">
        <v>0</v>
      </c>
      <c r="H12" s="49">
        <v>0</v>
      </c>
      <c r="I12" s="49">
        <v>0</v>
      </c>
      <c r="J12" s="49">
        <v>4</v>
      </c>
      <c r="K12" s="49">
        <v>0</v>
      </c>
      <c r="L12" s="49">
        <v>0</v>
      </c>
      <c r="M12" s="49">
        <v>0</v>
      </c>
      <c r="N12" s="49">
        <v>0</v>
      </c>
      <c r="O12" s="48">
        <v>5</v>
      </c>
      <c r="P12" s="49">
        <v>3</v>
      </c>
      <c r="Q12" s="49">
        <v>0</v>
      </c>
      <c r="R12" s="49">
        <v>2</v>
      </c>
      <c r="S12" s="49">
        <v>0</v>
      </c>
    </row>
    <row r="13" spans="1:19" ht="24" customHeight="1" x14ac:dyDescent="0.3">
      <c r="A13" s="4" t="s">
        <v>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"/>
      <c r="S13" s="3"/>
    </row>
    <row r="14" spans="1:19" ht="24" customHeight="1" x14ac:dyDescent="0.3">
      <c r="A14" s="3" t="s">
        <v>84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mergeCells count="7">
    <mergeCell ref="C1:J1"/>
    <mergeCell ref="A4:A6"/>
    <mergeCell ref="S4:S5"/>
    <mergeCell ref="E4:R4"/>
    <mergeCell ref="O5:R5"/>
    <mergeCell ref="E5:N5"/>
    <mergeCell ref="B4:D5"/>
  </mergeCells>
  <phoneticPr fontId="3" type="noConversion"/>
  <hyperlinks>
    <hyperlink ref="A10" location="목차!G104" display="목록으로"/>
  </hyperlinks>
  <pageMargins left="0.51181102362204722" right="0.31496062992125984" top="0.74803149606299213" bottom="0.74803149606299213" header="0.31496062992125984" footer="0.31496062992125984"/>
  <pageSetup paperSize="9" scale="8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C1" sqref="C1"/>
    </sheetView>
  </sheetViews>
  <sheetFormatPr defaultRowHeight="16.5" x14ac:dyDescent="0.3"/>
  <cols>
    <col min="1" max="19" width="10.625" customWidth="1"/>
  </cols>
  <sheetData>
    <row r="1" spans="1:19" x14ac:dyDescent="0.3">
      <c r="B1" s="19"/>
      <c r="C1" s="19" t="s">
        <v>654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"/>
      <c r="Q1" s="5"/>
      <c r="R1" s="5"/>
      <c r="S1" s="5"/>
    </row>
    <row r="2" spans="1:19" x14ac:dyDescent="0.3">
      <c r="A2" s="555" t="s">
        <v>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  <c r="Q2" s="5"/>
      <c r="R2" s="5"/>
      <c r="S2" s="5"/>
    </row>
    <row r="3" spans="1:19" x14ac:dyDescent="0.3">
      <c r="A3" s="968" t="s">
        <v>655</v>
      </c>
      <c r="B3" s="880" t="s">
        <v>761</v>
      </c>
      <c r="C3" s="881"/>
      <c r="D3" s="881"/>
      <c r="E3" s="881"/>
      <c r="F3" s="881"/>
      <c r="G3" s="881"/>
      <c r="H3" s="881"/>
      <c r="I3" s="882"/>
      <c r="J3" s="967" t="s">
        <v>656</v>
      </c>
      <c r="K3" s="906"/>
      <c r="L3" s="906"/>
      <c r="M3" s="906"/>
      <c r="N3" s="906"/>
      <c r="O3" s="906"/>
      <c r="P3" s="906"/>
      <c r="Q3" s="906"/>
      <c r="R3" s="906"/>
      <c r="S3" s="906"/>
    </row>
    <row r="4" spans="1:19" x14ac:dyDescent="0.3">
      <c r="A4" s="968"/>
      <c r="B4" s="1022" t="s">
        <v>68</v>
      </c>
      <c r="C4" s="966" t="s">
        <v>657</v>
      </c>
      <c r="D4" s="885" t="s">
        <v>658</v>
      </c>
      <c r="E4" s="910" t="s">
        <v>659</v>
      </c>
      <c r="F4" s="910" t="s">
        <v>660</v>
      </c>
      <c r="G4" s="885" t="s">
        <v>762</v>
      </c>
      <c r="H4" s="910" t="s">
        <v>661</v>
      </c>
      <c r="I4" s="910" t="s">
        <v>662</v>
      </c>
      <c r="J4" s="880" t="s">
        <v>52</v>
      </c>
      <c r="K4" s="881"/>
      <c r="L4" s="882"/>
      <c r="M4" s="910" t="s">
        <v>657</v>
      </c>
      <c r="N4" s="1016" t="s">
        <v>663</v>
      </c>
      <c r="O4" s="1031" t="s">
        <v>664</v>
      </c>
      <c r="P4" s="1070" t="s">
        <v>665</v>
      </c>
      <c r="Q4" s="885" t="s">
        <v>763</v>
      </c>
      <c r="R4" s="1031" t="s">
        <v>661</v>
      </c>
      <c r="S4" s="991" t="s">
        <v>662</v>
      </c>
    </row>
    <row r="5" spans="1:19" x14ac:dyDescent="0.3">
      <c r="A5" s="968"/>
      <c r="B5" s="966"/>
      <c r="C5" s="966"/>
      <c r="D5" s="1022"/>
      <c r="E5" s="1022"/>
      <c r="F5" s="1022"/>
      <c r="G5" s="891"/>
      <c r="H5" s="891"/>
      <c r="I5" s="1022"/>
      <c r="J5" s="557"/>
      <c r="K5" s="556" t="s">
        <v>69</v>
      </c>
      <c r="L5" s="558" t="s">
        <v>70</v>
      </c>
      <c r="M5" s="891"/>
      <c r="N5" s="1022"/>
      <c r="O5" s="1022"/>
      <c r="P5" s="1071"/>
      <c r="Q5" s="886"/>
      <c r="R5" s="1022"/>
      <c r="S5" s="993"/>
    </row>
    <row r="6" spans="1:19" x14ac:dyDescent="0.3">
      <c r="A6" s="14" t="s">
        <v>82</v>
      </c>
      <c r="B6" s="531">
        <v>363</v>
      </c>
      <c r="C6" s="532">
        <v>5</v>
      </c>
      <c r="D6" s="532">
        <v>24</v>
      </c>
      <c r="E6" s="532">
        <v>142</v>
      </c>
      <c r="F6" s="532">
        <v>5</v>
      </c>
      <c r="G6" s="532">
        <v>2</v>
      </c>
      <c r="H6" s="532">
        <v>2</v>
      </c>
      <c r="I6" s="532">
        <v>183</v>
      </c>
      <c r="J6" s="532">
        <v>14133</v>
      </c>
      <c r="K6" s="532">
        <v>7370</v>
      </c>
      <c r="L6" s="532">
        <v>6763</v>
      </c>
      <c r="M6" s="532">
        <v>178</v>
      </c>
      <c r="N6" s="532">
        <v>2451</v>
      </c>
      <c r="O6" s="532">
        <v>8033</v>
      </c>
      <c r="P6" s="532">
        <v>246</v>
      </c>
      <c r="Q6" s="532">
        <v>36</v>
      </c>
      <c r="R6" s="532">
        <v>122</v>
      </c>
      <c r="S6" s="534">
        <v>3067</v>
      </c>
    </row>
    <row r="7" spans="1:19" x14ac:dyDescent="0.3">
      <c r="A7" s="14" t="s">
        <v>22</v>
      </c>
      <c r="B7" s="535">
        <v>360</v>
      </c>
      <c r="C7" s="536">
        <v>5</v>
      </c>
      <c r="D7" s="536">
        <v>24</v>
      </c>
      <c r="E7" s="536">
        <v>142</v>
      </c>
      <c r="F7" s="536">
        <v>5</v>
      </c>
      <c r="G7" s="536">
        <v>2</v>
      </c>
      <c r="H7" s="536">
        <v>2</v>
      </c>
      <c r="I7" s="536">
        <v>180</v>
      </c>
      <c r="J7" s="536">
        <v>12999</v>
      </c>
      <c r="K7" s="536">
        <v>6825</v>
      </c>
      <c r="L7" s="536">
        <v>6174</v>
      </c>
      <c r="M7" s="536">
        <v>184</v>
      </c>
      <c r="N7" s="536">
        <v>2314</v>
      </c>
      <c r="O7" s="536">
        <v>7415</v>
      </c>
      <c r="P7" s="536">
        <v>237</v>
      </c>
      <c r="Q7" s="536">
        <v>39</v>
      </c>
      <c r="R7" s="536">
        <v>119</v>
      </c>
      <c r="S7" s="538">
        <v>2691</v>
      </c>
    </row>
    <row r="8" spans="1:19" x14ac:dyDescent="0.3">
      <c r="A8" s="14" t="s">
        <v>83</v>
      </c>
      <c r="B8" s="535">
        <v>360</v>
      </c>
      <c r="C8" s="536">
        <v>5</v>
      </c>
      <c r="D8" s="536">
        <v>24</v>
      </c>
      <c r="E8" s="536">
        <v>143</v>
      </c>
      <c r="F8" s="536">
        <v>5</v>
      </c>
      <c r="G8" s="536">
        <v>2</v>
      </c>
      <c r="H8" s="536">
        <v>2</v>
      </c>
      <c r="I8" s="536">
        <v>179</v>
      </c>
      <c r="J8" s="536">
        <v>12734</v>
      </c>
      <c r="K8" s="536">
        <v>6667</v>
      </c>
      <c r="L8" s="536">
        <v>6067</v>
      </c>
      <c r="M8" s="536">
        <v>174</v>
      </c>
      <c r="N8" s="536">
        <v>2106</v>
      </c>
      <c r="O8" s="536">
        <v>7307</v>
      </c>
      <c r="P8" s="536">
        <v>250</v>
      </c>
      <c r="Q8" s="536">
        <v>35</v>
      </c>
      <c r="R8" s="536">
        <v>102</v>
      </c>
      <c r="S8" s="538">
        <v>2760</v>
      </c>
    </row>
    <row r="9" spans="1:19" x14ac:dyDescent="0.3">
      <c r="A9" s="14" t="s">
        <v>24</v>
      </c>
      <c r="B9" s="535">
        <v>340</v>
      </c>
      <c r="C9" s="536">
        <v>6</v>
      </c>
      <c r="D9" s="536">
        <v>23</v>
      </c>
      <c r="E9" s="536">
        <v>137</v>
      </c>
      <c r="F9" s="536">
        <v>5</v>
      </c>
      <c r="G9" s="536">
        <v>2</v>
      </c>
      <c r="H9" s="536">
        <v>2</v>
      </c>
      <c r="I9" s="536">
        <v>165</v>
      </c>
      <c r="J9" s="536">
        <v>11843</v>
      </c>
      <c r="K9" s="536">
        <v>6134</v>
      </c>
      <c r="L9" s="536">
        <v>5709</v>
      </c>
      <c r="M9" s="536">
        <v>250</v>
      </c>
      <c r="N9" s="536">
        <v>1980</v>
      </c>
      <c r="O9" s="536">
        <v>6776</v>
      </c>
      <c r="P9" s="536">
        <v>246</v>
      </c>
      <c r="Q9" s="536">
        <v>38</v>
      </c>
      <c r="R9" s="536">
        <v>85</v>
      </c>
      <c r="S9" s="538">
        <v>2468</v>
      </c>
    </row>
    <row r="10" spans="1:19" x14ac:dyDescent="0.3">
      <c r="A10" s="15" t="s">
        <v>25</v>
      </c>
      <c r="B10" s="816">
        <v>315</v>
      </c>
      <c r="C10" s="817">
        <v>7</v>
      </c>
      <c r="D10" s="817">
        <v>23</v>
      </c>
      <c r="E10" s="817">
        <v>130</v>
      </c>
      <c r="F10" s="817">
        <v>4</v>
      </c>
      <c r="G10" s="817">
        <v>1</v>
      </c>
      <c r="H10" s="817">
        <v>2</v>
      </c>
      <c r="I10" s="817">
        <v>148</v>
      </c>
      <c r="J10" s="817">
        <v>11235</v>
      </c>
      <c r="K10" s="817">
        <v>5838</v>
      </c>
      <c r="L10" s="817">
        <v>5397</v>
      </c>
      <c r="M10" s="817">
        <v>303</v>
      </c>
      <c r="N10" s="817">
        <v>2019</v>
      </c>
      <c r="O10" s="817">
        <v>6445</v>
      </c>
      <c r="P10" s="817">
        <v>175</v>
      </c>
      <c r="Q10" s="817">
        <v>13</v>
      </c>
      <c r="R10" s="817">
        <v>31</v>
      </c>
      <c r="S10" s="818">
        <v>2249</v>
      </c>
    </row>
    <row r="11" spans="1:19" x14ac:dyDescent="0.3">
      <c r="A11" s="15" t="s">
        <v>26</v>
      </c>
      <c r="B11" s="232">
        <f>SUM(B13:B35)</f>
        <v>297</v>
      </c>
      <c r="C11" s="232">
        <f t="shared" ref="C11:S11" si="0">SUM(C13:C35)</f>
        <v>8</v>
      </c>
      <c r="D11" s="232">
        <f t="shared" si="0"/>
        <v>23</v>
      </c>
      <c r="E11" s="232">
        <f t="shared" si="0"/>
        <v>127</v>
      </c>
      <c r="F11" s="232">
        <f t="shared" si="0"/>
        <v>4</v>
      </c>
      <c r="G11" s="232">
        <f t="shared" si="0"/>
        <v>1</v>
      </c>
      <c r="H11" s="232">
        <f t="shared" si="0"/>
        <v>3</v>
      </c>
      <c r="I11" s="232">
        <f t="shared" si="0"/>
        <v>131</v>
      </c>
      <c r="J11" s="232">
        <f t="shared" si="0"/>
        <v>11154</v>
      </c>
      <c r="K11" s="232">
        <f t="shared" si="0"/>
        <v>5775</v>
      </c>
      <c r="L11" s="232">
        <f t="shared" si="0"/>
        <v>5379</v>
      </c>
      <c r="M11" s="232">
        <f t="shared" si="0"/>
        <v>499</v>
      </c>
      <c r="N11" s="232">
        <f t="shared" si="0"/>
        <v>1934</v>
      </c>
      <c r="O11" s="232">
        <f t="shared" si="0"/>
        <v>6337</v>
      </c>
      <c r="P11" s="232">
        <f t="shared" si="0"/>
        <v>179</v>
      </c>
      <c r="Q11" s="232">
        <f t="shared" si="0"/>
        <v>16</v>
      </c>
      <c r="R11" s="232">
        <f t="shared" si="0"/>
        <v>121</v>
      </c>
      <c r="S11" s="232">
        <f t="shared" si="0"/>
        <v>2068</v>
      </c>
    </row>
    <row r="12" spans="1:19" x14ac:dyDescent="0.3">
      <c r="A12" s="131"/>
      <c r="B12" s="819">
        <f>SUM(B13:B35)</f>
        <v>297</v>
      </c>
      <c r="C12" s="532">
        <f t="shared" ref="C12:S12" si="1">SUM(C13:C35)</f>
        <v>8</v>
      </c>
      <c r="D12" s="532">
        <f t="shared" si="1"/>
        <v>23</v>
      </c>
      <c r="E12" s="532">
        <f t="shared" si="1"/>
        <v>127</v>
      </c>
      <c r="F12" s="532">
        <f t="shared" si="1"/>
        <v>4</v>
      </c>
      <c r="G12" s="532">
        <f t="shared" si="1"/>
        <v>1</v>
      </c>
      <c r="H12" s="532">
        <f t="shared" si="1"/>
        <v>3</v>
      </c>
      <c r="I12" s="532">
        <f t="shared" si="1"/>
        <v>131</v>
      </c>
      <c r="J12" s="532">
        <f t="shared" si="1"/>
        <v>11154</v>
      </c>
      <c r="K12" s="532">
        <f t="shared" si="1"/>
        <v>5775</v>
      </c>
      <c r="L12" s="532">
        <f t="shared" si="1"/>
        <v>5379</v>
      </c>
      <c r="M12" s="532">
        <f t="shared" si="1"/>
        <v>499</v>
      </c>
      <c r="N12" s="532">
        <f t="shared" si="1"/>
        <v>1934</v>
      </c>
      <c r="O12" s="532">
        <f t="shared" si="1"/>
        <v>6337</v>
      </c>
      <c r="P12" s="532">
        <f t="shared" si="1"/>
        <v>179</v>
      </c>
      <c r="Q12" s="532">
        <f t="shared" si="1"/>
        <v>16</v>
      </c>
      <c r="R12" s="532">
        <f t="shared" si="1"/>
        <v>121</v>
      </c>
      <c r="S12" s="534">
        <f t="shared" si="1"/>
        <v>2068</v>
      </c>
    </row>
    <row r="13" spans="1:19" x14ac:dyDescent="0.3">
      <c r="A13" s="14" t="s">
        <v>27</v>
      </c>
      <c r="B13" s="820">
        <v>3</v>
      </c>
      <c r="C13" s="821"/>
      <c r="D13" s="821"/>
      <c r="E13" s="822">
        <v>3</v>
      </c>
      <c r="F13" s="822"/>
      <c r="G13" s="822"/>
      <c r="H13" s="822"/>
      <c r="I13" s="822"/>
      <c r="J13" s="821">
        <v>296</v>
      </c>
      <c r="K13" s="821">
        <v>149</v>
      </c>
      <c r="L13" s="821">
        <v>147</v>
      </c>
      <c r="M13" s="821"/>
      <c r="N13" s="821"/>
      <c r="O13" s="821">
        <v>296</v>
      </c>
      <c r="P13" s="821"/>
      <c r="Q13" s="821"/>
      <c r="R13" s="821"/>
      <c r="S13" s="823"/>
    </row>
    <row r="14" spans="1:19" x14ac:dyDescent="0.3">
      <c r="A14" s="14" t="s">
        <v>28</v>
      </c>
      <c r="B14" s="820">
        <v>14</v>
      </c>
      <c r="C14" s="821"/>
      <c r="D14" s="821">
        <v>2</v>
      </c>
      <c r="E14" s="822">
        <v>4</v>
      </c>
      <c r="F14" s="822"/>
      <c r="G14" s="822"/>
      <c r="H14" s="822"/>
      <c r="I14" s="822">
        <v>8</v>
      </c>
      <c r="J14" s="821">
        <v>442</v>
      </c>
      <c r="K14" s="821">
        <v>231</v>
      </c>
      <c r="L14" s="821">
        <v>211</v>
      </c>
      <c r="M14" s="821"/>
      <c r="N14" s="821">
        <v>151</v>
      </c>
      <c r="O14" s="821">
        <v>139</v>
      </c>
      <c r="P14" s="821"/>
      <c r="Q14" s="821"/>
      <c r="R14" s="821"/>
      <c r="S14" s="823">
        <v>152</v>
      </c>
    </row>
    <row r="15" spans="1:19" x14ac:dyDescent="0.3">
      <c r="A15" s="14" t="s">
        <v>29</v>
      </c>
      <c r="B15" s="820">
        <v>1</v>
      </c>
      <c r="C15" s="821"/>
      <c r="D15" s="821"/>
      <c r="E15" s="822">
        <v>1</v>
      </c>
      <c r="F15" s="822"/>
      <c r="G15" s="822"/>
      <c r="H15" s="822"/>
      <c r="I15" s="822"/>
      <c r="J15" s="821">
        <v>71</v>
      </c>
      <c r="K15" s="821">
        <v>34</v>
      </c>
      <c r="L15" s="821">
        <v>37</v>
      </c>
      <c r="M15" s="821"/>
      <c r="N15" s="821"/>
      <c r="O15" s="821">
        <v>71</v>
      </c>
      <c r="P15" s="821"/>
      <c r="Q15" s="821"/>
      <c r="R15" s="821"/>
      <c r="S15" s="823"/>
    </row>
    <row r="16" spans="1:19" x14ac:dyDescent="0.3">
      <c r="A16" s="14" t="s">
        <v>30</v>
      </c>
      <c r="B16" s="820">
        <v>14</v>
      </c>
      <c r="C16" s="821"/>
      <c r="D16" s="821"/>
      <c r="E16" s="822">
        <v>7</v>
      </c>
      <c r="F16" s="822">
        <v>1</v>
      </c>
      <c r="G16" s="822"/>
      <c r="H16" s="822"/>
      <c r="I16" s="822">
        <v>6</v>
      </c>
      <c r="J16" s="821">
        <v>410</v>
      </c>
      <c r="K16" s="821">
        <v>199</v>
      </c>
      <c r="L16" s="821">
        <v>211</v>
      </c>
      <c r="M16" s="821"/>
      <c r="N16" s="821"/>
      <c r="O16" s="821">
        <v>266</v>
      </c>
      <c r="P16" s="821">
        <v>62</v>
      </c>
      <c r="Q16" s="821"/>
      <c r="R16" s="821"/>
      <c r="S16" s="823">
        <v>82</v>
      </c>
    </row>
    <row r="17" spans="1:19" x14ac:dyDescent="0.3">
      <c r="A17" s="14" t="s">
        <v>31</v>
      </c>
      <c r="B17" s="820">
        <v>16</v>
      </c>
      <c r="C17" s="821">
        <v>1</v>
      </c>
      <c r="D17" s="821"/>
      <c r="E17" s="822">
        <v>6</v>
      </c>
      <c r="F17" s="822"/>
      <c r="G17" s="822"/>
      <c r="H17" s="822"/>
      <c r="I17" s="822">
        <v>9</v>
      </c>
      <c r="J17" s="821">
        <v>510</v>
      </c>
      <c r="K17" s="821">
        <v>290</v>
      </c>
      <c r="L17" s="821">
        <v>220</v>
      </c>
      <c r="M17" s="821">
        <v>33</v>
      </c>
      <c r="N17" s="821"/>
      <c r="O17" s="821">
        <v>326</v>
      </c>
      <c r="P17" s="821"/>
      <c r="Q17" s="821"/>
      <c r="R17" s="821"/>
      <c r="S17" s="823">
        <v>151</v>
      </c>
    </row>
    <row r="18" spans="1:19" x14ac:dyDescent="0.3">
      <c r="A18" s="14" t="s">
        <v>63</v>
      </c>
      <c r="B18" s="820">
        <v>3</v>
      </c>
      <c r="C18" s="821"/>
      <c r="D18" s="821"/>
      <c r="E18" s="822">
        <v>2</v>
      </c>
      <c r="F18" s="822"/>
      <c r="G18" s="822"/>
      <c r="H18" s="822"/>
      <c r="I18" s="822">
        <v>1</v>
      </c>
      <c r="J18" s="821">
        <v>199</v>
      </c>
      <c r="K18" s="821">
        <v>98</v>
      </c>
      <c r="L18" s="821">
        <v>101</v>
      </c>
      <c r="M18" s="821"/>
      <c r="N18" s="821"/>
      <c r="O18" s="821">
        <v>188</v>
      </c>
      <c r="P18" s="821"/>
      <c r="Q18" s="821"/>
      <c r="R18" s="821"/>
      <c r="S18" s="823">
        <v>11</v>
      </c>
    </row>
    <row r="19" spans="1:19" x14ac:dyDescent="0.3">
      <c r="A19" s="14" t="s">
        <v>33</v>
      </c>
      <c r="B19" s="820">
        <v>4</v>
      </c>
      <c r="C19" s="821">
        <v>1</v>
      </c>
      <c r="D19" s="821"/>
      <c r="E19" s="822">
        <v>3</v>
      </c>
      <c r="F19" s="822"/>
      <c r="G19" s="822"/>
      <c r="H19" s="822"/>
      <c r="I19" s="822"/>
      <c r="J19" s="821">
        <v>192</v>
      </c>
      <c r="K19" s="821">
        <v>100</v>
      </c>
      <c r="L19" s="821">
        <v>92</v>
      </c>
      <c r="M19" s="821">
        <v>79</v>
      </c>
      <c r="N19" s="821"/>
      <c r="O19" s="821">
        <v>113</v>
      </c>
      <c r="P19" s="821"/>
      <c r="Q19" s="821"/>
      <c r="R19" s="821"/>
      <c r="S19" s="823"/>
    </row>
    <row r="20" spans="1:19" x14ac:dyDescent="0.3">
      <c r="A20" s="14" t="s">
        <v>34</v>
      </c>
      <c r="B20" s="820">
        <v>6</v>
      </c>
      <c r="C20" s="821"/>
      <c r="D20" s="821">
        <v>2</v>
      </c>
      <c r="E20" s="822">
        <v>2</v>
      </c>
      <c r="F20" s="822"/>
      <c r="G20" s="822"/>
      <c r="H20" s="822"/>
      <c r="I20" s="822">
        <v>2</v>
      </c>
      <c r="J20" s="821">
        <v>344</v>
      </c>
      <c r="K20" s="821">
        <v>176</v>
      </c>
      <c r="L20" s="821">
        <v>168</v>
      </c>
      <c r="M20" s="821"/>
      <c r="N20" s="821">
        <v>170</v>
      </c>
      <c r="O20" s="821">
        <v>138</v>
      </c>
      <c r="P20" s="821"/>
      <c r="Q20" s="821"/>
      <c r="R20" s="821"/>
      <c r="S20" s="823">
        <v>36</v>
      </c>
    </row>
    <row r="21" spans="1:19" x14ac:dyDescent="0.3">
      <c r="A21" s="14" t="s">
        <v>35</v>
      </c>
      <c r="B21" s="820">
        <v>5</v>
      </c>
      <c r="C21" s="821"/>
      <c r="D21" s="821"/>
      <c r="E21" s="822">
        <v>2</v>
      </c>
      <c r="F21" s="822">
        <v>1</v>
      </c>
      <c r="G21" s="822"/>
      <c r="H21" s="822">
        <v>1</v>
      </c>
      <c r="I21" s="822">
        <v>1</v>
      </c>
      <c r="J21" s="821">
        <v>233</v>
      </c>
      <c r="K21" s="821">
        <v>111</v>
      </c>
      <c r="L21" s="821">
        <v>122</v>
      </c>
      <c r="M21" s="821"/>
      <c r="N21" s="821"/>
      <c r="O21" s="821">
        <v>106</v>
      </c>
      <c r="P21" s="821">
        <v>41</v>
      </c>
      <c r="Q21" s="821"/>
      <c r="R21" s="821">
        <v>72</v>
      </c>
      <c r="S21" s="823">
        <v>14</v>
      </c>
    </row>
    <row r="22" spans="1:19" x14ac:dyDescent="0.3">
      <c r="A22" s="14" t="s">
        <v>36</v>
      </c>
      <c r="B22" s="820">
        <v>3</v>
      </c>
      <c r="C22" s="821"/>
      <c r="D22" s="821">
        <v>1</v>
      </c>
      <c r="E22" s="822">
        <v>1</v>
      </c>
      <c r="F22" s="822"/>
      <c r="G22" s="822"/>
      <c r="H22" s="822"/>
      <c r="I22" s="822">
        <v>1</v>
      </c>
      <c r="J22" s="821">
        <v>172</v>
      </c>
      <c r="K22" s="821">
        <v>99</v>
      </c>
      <c r="L22" s="821">
        <v>73</v>
      </c>
      <c r="M22" s="821"/>
      <c r="N22" s="821">
        <v>98</v>
      </c>
      <c r="O22" s="821">
        <v>56</v>
      </c>
      <c r="P22" s="821"/>
      <c r="Q22" s="821"/>
      <c r="R22" s="822"/>
      <c r="S22" s="823">
        <v>18</v>
      </c>
    </row>
    <row r="23" spans="1:19" x14ac:dyDescent="0.3">
      <c r="A23" s="14" t="s">
        <v>37</v>
      </c>
      <c r="B23" s="820">
        <v>2</v>
      </c>
      <c r="C23" s="821"/>
      <c r="D23" s="821"/>
      <c r="E23" s="822">
        <v>2</v>
      </c>
      <c r="F23" s="822"/>
      <c r="G23" s="822"/>
      <c r="H23" s="822"/>
      <c r="I23" s="822"/>
      <c r="J23" s="821">
        <v>129</v>
      </c>
      <c r="K23" s="821">
        <v>72</v>
      </c>
      <c r="L23" s="821">
        <v>57</v>
      </c>
      <c r="M23" s="821"/>
      <c r="N23" s="821"/>
      <c r="O23" s="821">
        <v>129</v>
      </c>
      <c r="P23" s="821"/>
      <c r="Q23" s="821"/>
      <c r="R23" s="821"/>
      <c r="S23" s="823"/>
    </row>
    <row r="24" spans="1:19" x14ac:dyDescent="0.3">
      <c r="A24" s="14" t="s">
        <v>38</v>
      </c>
      <c r="B24" s="820">
        <v>18</v>
      </c>
      <c r="C24" s="821"/>
      <c r="D24" s="821">
        <v>1</v>
      </c>
      <c r="E24" s="822">
        <v>9</v>
      </c>
      <c r="F24" s="822"/>
      <c r="G24" s="822"/>
      <c r="H24" s="822"/>
      <c r="I24" s="822">
        <v>8</v>
      </c>
      <c r="J24" s="821">
        <v>649</v>
      </c>
      <c r="K24" s="821">
        <v>320</v>
      </c>
      <c r="L24" s="821">
        <v>329</v>
      </c>
      <c r="M24" s="821"/>
      <c r="N24" s="821">
        <v>92</v>
      </c>
      <c r="O24" s="821">
        <v>426</v>
      </c>
      <c r="P24" s="821"/>
      <c r="Q24" s="821"/>
      <c r="R24" s="821"/>
      <c r="S24" s="823">
        <v>131</v>
      </c>
    </row>
    <row r="25" spans="1:19" x14ac:dyDescent="0.3">
      <c r="A25" s="14" t="s">
        <v>124</v>
      </c>
      <c r="B25" s="820">
        <v>11</v>
      </c>
      <c r="C25" s="821"/>
      <c r="D25" s="821">
        <v>2</v>
      </c>
      <c r="E25" s="822">
        <v>8</v>
      </c>
      <c r="F25" s="822"/>
      <c r="G25" s="822"/>
      <c r="H25" s="822"/>
      <c r="I25" s="822">
        <v>1</v>
      </c>
      <c r="J25" s="821">
        <v>526</v>
      </c>
      <c r="K25" s="821">
        <v>262</v>
      </c>
      <c r="L25" s="821">
        <v>264</v>
      </c>
      <c r="M25" s="821"/>
      <c r="N25" s="821">
        <v>201</v>
      </c>
      <c r="O25" s="821">
        <v>312</v>
      </c>
      <c r="P25" s="821"/>
      <c r="Q25" s="821"/>
      <c r="R25" s="821"/>
      <c r="S25" s="823">
        <v>13</v>
      </c>
    </row>
    <row r="26" spans="1:19" x14ac:dyDescent="0.3">
      <c r="A26" s="14" t="s">
        <v>40</v>
      </c>
      <c r="B26" s="820">
        <v>5</v>
      </c>
      <c r="C26" s="821"/>
      <c r="D26" s="821">
        <v>1</v>
      </c>
      <c r="E26" s="822">
        <v>2</v>
      </c>
      <c r="F26" s="822"/>
      <c r="G26" s="822"/>
      <c r="H26" s="822"/>
      <c r="I26" s="822">
        <v>2</v>
      </c>
      <c r="J26" s="821">
        <v>124</v>
      </c>
      <c r="K26" s="821">
        <v>67</v>
      </c>
      <c r="L26" s="821">
        <v>57</v>
      </c>
      <c r="M26" s="821"/>
      <c r="N26" s="821">
        <v>52</v>
      </c>
      <c r="O26" s="821">
        <v>43</v>
      </c>
      <c r="P26" s="821"/>
      <c r="Q26" s="821"/>
      <c r="R26" s="821"/>
      <c r="S26" s="823">
        <v>29</v>
      </c>
    </row>
    <row r="27" spans="1:19" x14ac:dyDescent="0.3">
      <c r="A27" s="14" t="s">
        <v>41</v>
      </c>
      <c r="B27" s="820">
        <v>31</v>
      </c>
      <c r="C27" s="821">
        <v>1</v>
      </c>
      <c r="D27" s="821">
        <v>2</v>
      </c>
      <c r="E27" s="822">
        <v>9</v>
      </c>
      <c r="F27" s="822"/>
      <c r="G27" s="822"/>
      <c r="H27" s="822"/>
      <c r="I27" s="822">
        <v>19</v>
      </c>
      <c r="J27" s="821">
        <v>993</v>
      </c>
      <c r="K27" s="821">
        <v>526</v>
      </c>
      <c r="L27" s="821">
        <v>467</v>
      </c>
      <c r="M27" s="821">
        <v>70</v>
      </c>
      <c r="N27" s="821">
        <v>242</v>
      </c>
      <c r="O27" s="821">
        <v>360</v>
      </c>
      <c r="P27" s="821"/>
      <c r="Q27" s="821"/>
      <c r="R27" s="821"/>
      <c r="S27" s="823">
        <v>321</v>
      </c>
    </row>
    <row r="28" spans="1:19" x14ac:dyDescent="0.3">
      <c r="A28" s="14" t="s">
        <v>42</v>
      </c>
      <c r="B28" s="820">
        <v>17</v>
      </c>
      <c r="C28" s="821">
        <v>3</v>
      </c>
      <c r="D28" s="821"/>
      <c r="E28" s="822">
        <v>9</v>
      </c>
      <c r="F28" s="822"/>
      <c r="G28" s="822"/>
      <c r="H28" s="822"/>
      <c r="I28" s="822">
        <v>5</v>
      </c>
      <c r="J28" s="821">
        <v>722</v>
      </c>
      <c r="K28" s="821">
        <v>379</v>
      </c>
      <c r="L28" s="821">
        <v>343</v>
      </c>
      <c r="M28" s="821">
        <v>185</v>
      </c>
      <c r="N28" s="821"/>
      <c r="O28" s="821">
        <v>454</v>
      </c>
      <c r="P28" s="821"/>
      <c r="Q28" s="821"/>
      <c r="R28" s="821"/>
      <c r="S28" s="823">
        <v>83</v>
      </c>
    </row>
    <row r="29" spans="1:19" x14ac:dyDescent="0.3">
      <c r="A29" s="14" t="s">
        <v>43</v>
      </c>
      <c r="B29" s="820">
        <v>14</v>
      </c>
      <c r="C29" s="821"/>
      <c r="D29" s="821">
        <v>2</v>
      </c>
      <c r="E29" s="822">
        <v>5</v>
      </c>
      <c r="F29" s="822">
        <v>1</v>
      </c>
      <c r="G29" s="822"/>
      <c r="H29" s="822"/>
      <c r="I29" s="822">
        <v>6</v>
      </c>
      <c r="J29" s="821">
        <v>508</v>
      </c>
      <c r="K29" s="821">
        <v>252</v>
      </c>
      <c r="L29" s="821">
        <v>256</v>
      </c>
      <c r="M29" s="821"/>
      <c r="N29" s="821">
        <v>40</v>
      </c>
      <c r="O29" s="821">
        <v>314</v>
      </c>
      <c r="P29" s="821">
        <v>44</v>
      </c>
      <c r="Q29" s="821"/>
      <c r="R29" s="822"/>
      <c r="S29" s="823">
        <v>110</v>
      </c>
    </row>
    <row r="30" spans="1:19" x14ac:dyDescent="0.3">
      <c r="A30" s="14" t="s">
        <v>44</v>
      </c>
      <c r="B30" s="820">
        <v>8</v>
      </c>
      <c r="C30" s="821">
        <v>2</v>
      </c>
      <c r="D30" s="821">
        <v>1</v>
      </c>
      <c r="E30" s="822">
        <v>4</v>
      </c>
      <c r="F30" s="822"/>
      <c r="G30" s="822"/>
      <c r="H30" s="822"/>
      <c r="I30" s="822">
        <v>1</v>
      </c>
      <c r="J30" s="821">
        <v>685</v>
      </c>
      <c r="K30" s="821">
        <v>356</v>
      </c>
      <c r="L30" s="821">
        <v>329</v>
      </c>
      <c r="M30" s="821">
        <v>132</v>
      </c>
      <c r="N30" s="821">
        <v>118</v>
      </c>
      <c r="O30" s="821">
        <v>417</v>
      </c>
      <c r="P30" s="821"/>
      <c r="Q30" s="821"/>
      <c r="R30" s="822"/>
      <c r="S30" s="823">
        <v>18</v>
      </c>
    </row>
    <row r="31" spans="1:19" x14ac:dyDescent="0.3">
      <c r="A31" s="14" t="s">
        <v>45</v>
      </c>
      <c r="B31" s="820">
        <v>33</v>
      </c>
      <c r="C31" s="821"/>
      <c r="D31" s="821">
        <v>2</v>
      </c>
      <c r="E31" s="822">
        <v>12</v>
      </c>
      <c r="F31" s="822"/>
      <c r="G31" s="822"/>
      <c r="H31" s="822">
        <v>1</v>
      </c>
      <c r="I31" s="822">
        <v>18</v>
      </c>
      <c r="J31" s="821">
        <v>821</v>
      </c>
      <c r="K31" s="821">
        <v>406</v>
      </c>
      <c r="L31" s="821">
        <v>415</v>
      </c>
      <c r="M31" s="821"/>
      <c r="N31" s="821">
        <v>139</v>
      </c>
      <c r="O31" s="821">
        <v>402</v>
      </c>
      <c r="P31" s="821"/>
      <c r="Q31" s="821"/>
      <c r="R31" s="822">
        <v>27</v>
      </c>
      <c r="S31" s="823">
        <v>253</v>
      </c>
    </row>
    <row r="32" spans="1:19" x14ac:dyDescent="0.3">
      <c r="A32" s="14" t="s">
        <v>46</v>
      </c>
      <c r="B32" s="820">
        <v>15</v>
      </c>
      <c r="C32" s="821"/>
      <c r="D32" s="821">
        <v>1</v>
      </c>
      <c r="E32" s="822">
        <v>4</v>
      </c>
      <c r="F32" s="822">
        <v>1</v>
      </c>
      <c r="G32" s="822">
        <v>1</v>
      </c>
      <c r="H32" s="822"/>
      <c r="I32" s="822">
        <v>8</v>
      </c>
      <c r="J32" s="821">
        <v>421</v>
      </c>
      <c r="K32" s="821">
        <v>226</v>
      </c>
      <c r="L32" s="821">
        <v>195</v>
      </c>
      <c r="M32" s="821"/>
      <c r="N32" s="821">
        <v>84</v>
      </c>
      <c r="O32" s="821">
        <v>192</v>
      </c>
      <c r="P32" s="821">
        <v>32</v>
      </c>
      <c r="Q32" s="821">
        <v>16</v>
      </c>
      <c r="R32" s="822"/>
      <c r="S32" s="823">
        <v>97</v>
      </c>
    </row>
    <row r="33" spans="1:19" x14ac:dyDescent="0.3">
      <c r="A33" s="14" t="s">
        <v>47</v>
      </c>
      <c r="B33" s="820">
        <v>20</v>
      </c>
      <c r="C33" s="824"/>
      <c r="D33" s="824">
        <v>3</v>
      </c>
      <c r="E33" s="822">
        <v>10</v>
      </c>
      <c r="F33" s="537"/>
      <c r="G33" s="537"/>
      <c r="H33" s="537"/>
      <c r="I33" s="537">
        <v>7</v>
      </c>
      <c r="J33" s="821">
        <v>952</v>
      </c>
      <c r="K33" s="824">
        <v>492</v>
      </c>
      <c r="L33" s="824">
        <v>460</v>
      </c>
      <c r="M33" s="824"/>
      <c r="N33" s="824">
        <v>310</v>
      </c>
      <c r="O33" s="824">
        <v>545</v>
      </c>
      <c r="P33" s="824"/>
      <c r="Q33" s="824"/>
      <c r="R33" s="824"/>
      <c r="S33" s="825">
        <v>97</v>
      </c>
    </row>
    <row r="34" spans="1:19" x14ac:dyDescent="0.3">
      <c r="A34" s="14" t="s">
        <v>64</v>
      </c>
      <c r="B34" s="820">
        <v>24</v>
      </c>
      <c r="C34" s="824"/>
      <c r="D34" s="824"/>
      <c r="E34" s="822">
        <v>9</v>
      </c>
      <c r="F34" s="537"/>
      <c r="G34" s="537"/>
      <c r="H34" s="537"/>
      <c r="I34" s="537">
        <v>15</v>
      </c>
      <c r="J34" s="821">
        <v>680</v>
      </c>
      <c r="K34" s="824">
        <v>368</v>
      </c>
      <c r="L34" s="824">
        <v>312</v>
      </c>
      <c r="M34" s="824"/>
      <c r="N34" s="824"/>
      <c r="O34" s="824">
        <v>432</v>
      </c>
      <c r="P34" s="824"/>
      <c r="Q34" s="824"/>
      <c r="R34" s="824"/>
      <c r="S34" s="825">
        <v>248</v>
      </c>
    </row>
    <row r="35" spans="1:19" x14ac:dyDescent="0.3">
      <c r="A35" s="15" t="s">
        <v>65</v>
      </c>
      <c r="B35" s="826">
        <v>30</v>
      </c>
      <c r="C35" s="827"/>
      <c r="D35" s="827">
        <v>3</v>
      </c>
      <c r="E35" s="828">
        <v>13</v>
      </c>
      <c r="F35" s="813"/>
      <c r="G35" s="813"/>
      <c r="H35" s="813">
        <v>1</v>
      </c>
      <c r="I35" s="813">
        <v>13</v>
      </c>
      <c r="J35" s="829">
        <v>1075</v>
      </c>
      <c r="K35" s="827">
        <v>562</v>
      </c>
      <c r="L35" s="827">
        <v>513</v>
      </c>
      <c r="M35" s="827"/>
      <c r="N35" s="827">
        <v>237</v>
      </c>
      <c r="O35" s="827">
        <v>612</v>
      </c>
      <c r="P35" s="827"/>
      <c r="Q35" s="827"/>
      <c r="R35" s="813">
        <v>22</v>
      </c>
      <c r="S35" s="830">
        <v>204</v>
      </c>
    </row>
    <row r="36" spans="1:19" x14ac:dyDescent="0.3">
      <c r="A36" s="5" t="s">
        <v>407</v>
      </c>
      <c r="B36" s="5"/>
      <c r="C36" s="5"/>
      <c r="D36" s="29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 t="s">
        <v>666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</sheetData>
  <mergeCells count="19">
    <mergeCell ref="S4:S5"/>
    <mergeCell ref="I4:I5"/>
    <mergeCell ref="J4:L4"/>
    <mergeCell ref="M4:M5"/>
    <mergeCell ref="N4:N5"/>
    <mergeCell ref="O4:O5"/>
    <mergeCell ref="P4:P5"/>
    <mergeCell ref="A3:A5"/>
    <mergeCell ref="B3:I3"/>
    <mergeCell ref="J3:S3"/>
    <mergeCell ref="B4:B5"/>
    <mergeCell ref="C4:C5"/>
    <mergeCell ref="D4:D5"/>
    <mergeCell ref="E4:E5"/>
    <mergeCell ref="F4:F5"/>
    <mergeCell ref="G4:G5"/>
    <mergeCell ref="H4:H5"/>
    <mergeCell ref="Q4:Q5"/>
    <mergeCell ref="R4:R5"/>
  </mergeCells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1" sqref="C1"/>
    </sheetView>
  </sheetViews>
  <sheetFormatPr defaultRowHeight="16.5" x14ac:dyDescent="0.3"/>
  <cols>
    <col min="1" max="12" width="12.625" customWidth="1"/>
  </cols>
  <sheetData>
    <row r="1" spans="1:12" x14ac:dyDescent="0.3">
      <c r="B1" s="32"/>
      <c r="C1" s="19" t="s">
        <v>667</v>
      </c>
      <c r="D1" s="32"/>
      <c r="E1" s="32"/>
      <c r="F1" s="32"/>
      <c r="G1" s="32"/>
      <c r="H1" s="32"/>
      <c r="I1" s="5"/>
      <c r="J1" s="5"/>
      <c r="K1" s="5"/>
      <c r="L1" s="5"/>
    </row>
    <row r="2" spans="1:12" x14ac:dyDescent="0.3">
      <c r="A2" s="19"/>
      <c r="B2" s="32"/>
      <c r="C2" s="5"/>
      <c r="D2" s="32"/>
      <c r="E2" s="32"/>
      <c r="F2" s="32"/>
      <c r="G2" s="32"/>
      <c r="H2" s="32"/>
      <c r="I2" s="5"/>
      <c r="J2" s="5"/>
      <c r="K2" s="5"/>
      <c r="L2" s="5"/>
    </row>
    <row r="3" spans="1:12" x14ac:dyDescent="0.3">
      <c r="A3" s="20" t="s">
        <v>92</v>
      </c>
      <c r="B3" s="32"/>
      <c r="C3" s="32"/>
      <c r="D3" s="32"/>
      <c r="E3" s="32"/>
      <c r="F3" s="32"/>
      <c r="G3" s="32"/>
      <c r="H3" s="32"/>
      <c r="I3" s="5"/>
      <c r="J3" s="5"/>
      <c r="K3" s="5"/>
      <c r="L3" s="5"/>
    </row>
    <row r="4" spans="1:12" ht="24" customHeight="1" x14ac:dyDescent="0.3">
      <c r="A4" s="968" t="s">
        <v>2</v>
      </c>
      <c r="B4" s="910" t="s">
        <v>668</v>
      </c>
      <c r="C4" s="966"/>
      <c r="D4" s="966"/>
      <c r="E4" s="880" t="s">
        <v>669</v>
      </c>
      <c r="F4" s="1072"/>
      <c r="G4" s="1072"/>
      <c r="H4" s="1072"/>
      <c r="I4" s="1072"/>
      <c r="J4" s="1072"/>
      <c r="K4" s="1072"/>
      <c r="L4" s="1072"/>
    </row>
    <row r="5" spans="1:12" ht="24" customHeight="1" x14ac:dyDescent="0.3">
      <c r="A5" s="968"/>
      <c r="B5" s="557"/>
      <c r="C5" s="557" t="s">
        <v>489</v>
      </c>
      <c r="D5" s="557" t="s">
        <v>490</v>
      </c>
      <c r="E5" s="557"/>
      <c r="F5" s="556" t="s">
        <v>670</v>
      </c>
      <c r="G5" s="556" t="s">
        <v>671</v>
      </c>
      <c r="H5" s="556" t="s">
        <v>672</v>
      </c>
      <c r="I5" s="556" t="s">
        <v>673</v>
      </c>
      <c r="J5" s="556" t="s">
        <v>674</v>
      </c>
      <c r="K5" s="556" t="s">
        <v>675</v>
      </c>
      <c r="L5" s="553" t="s">
        <v>676</v>
      </c>
    </row>
    <row r="6" spans="1:12" ht="24" customHeight="1" x14ac:dyDescent="0.3">
      <c r="A6" s="14" t="s">
        <v>82</v>
      </c>
      <c r="B6" s="784">
        <v>71910</v>
      </c>
      <c r="C6" s="785">
        <v>31821</v>
      </c>
      <c r="D6" s="785">
        <v>40089</v>
      </c>
      <c r="E6" s="785">
        <v>71910</v>
      </c>
      <c r="F6" s="785">
        <v>19229</v>
      </c>
      <c r="G6" s="785">
        <v>22044</v>
      </c>
      <c r="H6" s="785">
        <v>12827</v>
      </c>
      <c r="I6" s="785">
        <v>6882</v>
      </c>
      <c r="J6" s="785">
        <v>2566</v>
      </c>
      <c r="K6" s="785">
        <v>4316</v>
      </c>
      <c r="L6" s="786">
        <v>3265</v>
      </c>
    </row>
    <row r="7" spans="1:12" ht="24" customHeight="1" x14ac:dyDescent="0.3">
      <c r="A7" s="14" t="s">
        <v>22</v>
      </c>
      <c r="B7" s="787">
        <v>83909</v>
      </c>
      <c r="C7" s="788">
        <v>36907</v>
      </c>
      <c r="D7" s="788">
        <v>47002</v>
      </c>
      <c r="E7" s="788">
        <v>83909</v>
      </c>
      <c r="F7" s="788">
        <v>21852</v>
      </c>
      <c r="G7" s="788">
        <v>27171</v>
      </c>
      <c r="H7" s="788">
        <v>16032</v>
      </c>
      <c r="I7" s="788">
        <v>7708</v>
      </c>
      <c r="J7" s="788">
        <v>3312</v>
      </c>
      <c r="K7" s="788">
        <v>4396</v>
      </c>
      <c r="L7" s="789">
        <v>3660</v>
      </c>
    </row>
    <row r="8" spans="1:12" ht="24" customHeight="1" x14ac:dyDescent="0.3">
      <c r="A8" s="14" t="s">
        <v>83</v>
      </c>
      <c r="B8" s="831">
        <v>89691</v>
      </c>
      <c r="C8" s="832">
        <v>39076</v>
      </c>
      <c r="D8" s="832">
        <v>50615</v>
      </c>
      <c r="E8" s="832">
        <v>89691</v>
      </c>
      <c r="F8" s="832">
        <v>22089</v>
      </c>
      <c r="G8" s="832">
        <v>30843</v>
      </c>
      <c r="H8" s="832">
        <v>7907</v>
      </c>
      <c r="I8" s="832">
        <v>14473</v>
      </c>
      <c r="J8" s="832">
        <v>9046</v>
      </c>
      <c r="K8" s="832">
        <v>3352</v>
      </c>
      <c r="L8" s="833">
        <v>1981</v>
      </c>
    </row>
    <row r="9" spans="1:12" ht="24" customHeight="1" x14ac:dyDescent="0.3">
      <c r="A9" s="14" t="s">
        <v>24</v>
      </c>
      <c r="B9" s="834">
        <v>96386</v>
      </c>
      <c r="C9" s="835">
        <v>41765</v>
      </c>
      <c r="D9" s="835">
        <v>54621</v>
      </c>
      <c r="E9" s="836">
        <v>96386</v>
      </c>
      <c r="F9" s="835">
        <v>23874</v>
      </c>
      <c r="G9" s="835">
        <v>34522</v>
      </c>
      <c r="H9" s="835">
        <v>8013</v>
      </c>
      <c r="I9" s="835">
        <v>14801</v>
      </c>
      <c r="J9" s="835">
        <v>9628</v>
      </c>
      <c r="K9" s="835">
        <v>3760</v>
      </c>
      <c r="L9" s="837">
        <v>1788</v>
      </c>
    </row>
    <row r="10" spans="1:12" ht="24" customHeight="1" x14ac:dyDescent="0.3">
      <c r="A10" s="15" t="s">
        <v>25</v>
      </c>
      <c r="B10" s="838">
        <v>85176</v>
      </c>
      <c r="C10" s="839">
        <v>36761</v>
      </c>
      <c r="D10" s="839">
        <v>48415</v>
      </c>
      <c r="E10" s="840">
        <v>85176</v>
      </c>
      <c r="F10" s="839">
        <v>21630</v>
      </c>
      <c r="G10" s="839">
        <v>28005</v>
      </c>
      <c r="H10" s="839">
        <v>7445</v>
      </c>
      <c r="I10" s="839">
        <v>12318</v>
      </c>
      <c r="J10" s="839">
        <v>9817</v>
      </c>
      <c r="K10" s="839">
        <v>4075</v>
      </c>
      <c r="L10" s="841">
        <v>1886</v>
      </c>
    </row>
    <row r="11" spans="1:12" ht="24" customHeight="1" x14ac:dyDescent="0.3">
      <c r="A11" s="15" t="s">
        <v>26</v>
      </c>
      <c r="B11" s="304">
        <v>93409</v>
      </c>
      <c r="C11" s="305">
        <v>40420</v>
      </c>
      <c r="D11" s="305">
        <v>52989</v>
      </c>
      <c r="E11" s="306">
        <v>93409</v>
      </c>
      <c r="F11" s="305">
        <v>22715</v>
      </c>
      <c r="G11" s="305">
        <v>31500</v>
      </c>
      <c r="H11" s="305">
        <v>8916</v>
      </c>
      <c r="I11" s="305">
        <v>12573</v>
      </c>
      <c r="J11" s="305">
        <v>10775</v>
      </c>
      <c r="K11" s="305">
        <v>4749</v>
      </c>
      <c r="L11" s="305">
        <v>2181</v>
      </c>
    </row>
    <row r="12" spans="1:12" x14ac:dyDescent="0.3">
      <c r="A12" s="164" t="s">
        <v>677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</row>
    <row r="13" spans="1:12" x14ac:dyDescent="0.3">
      <c r="A13" s="32" t="s">
        <v>678</v>
      </c>
      <c r="B13" s="66"/>
      <c r="C13" s="66"/>
      <c r="D13" s="66"/>
      <c r="E13" s="307"/>
      <c r="F13" s="66"/>
      <c r="G13" s="66"/>
      <c r="H13" s="66"/>
      <c r="I13" s="66"/>
      <c r="J13" s="66"/>
      <c r="K13" s="66"/>
      <c r="L13" s="5"/>
    </row>
  </sheetData>
  <mergeCells count="3">
    <mergeCell ref="A4:A5"/>
    <mergeCell ref="B4:D4"/>
    <mergeCell ref="E4:L4"/>
  </mergeCells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1" sqref="C1"/>
    </sheetView>
  </sheetViews>
  <sheetFormatPr defaultRowHeight="16.5" x14ac:dyDescent="0.3"/>
  <cols>
    <col min="1" max="13" width="13" customWidth="1"/>
  </cols>
  <sheetData>
    <row r="1" spans="1:13" x14ac:dyDescent="0.3">
      <c r="B1" s="51"/>
      <c r="C1" s="554" t="s">
        <v>679</v>
      </c>
      <c r="D1" s="51"/>
      <c r="E1" s="51"/>
      <c r="F1" s="51"/>
      <c r="G1" s="308"/>
      <c r="H1" s="308"/>
      <c r="I1" s="308"/>
      <c r="J1" s="308"/>
      <c r="K1" s="308"/>
      <c r="L1" s="308"/>
      <c r="M1" s="308"/>
    </row>
    <row r="2" spans="1:13" x14ac:dyDescent="0.3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x14ac:dyDescent="0.3">
      <c r="A3" s="309" t="s">
        <v>92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24" customHeight="1" x14ac:dyDescent="0.3">
      <c r="A4" s="968" t="s">
        <v>680</v>
      </c>
      <c r="B4" s="883" t="s">
        <v>297</v>
      </c>
      <c r="C4" s="1073"/>
      <c r="D4" s="1074"/>
      <c r="E4" s="967" t="s">
        <v>681</v>
      </c>
      <c r="F4" s="1020"/>
      <c r="G4" s="1020"/>
      <c r="H4" s="967" t="s">
        <v>682</v>
      </c>
      <c r="I4" s="1020"/>
      <c r="J4" s="969"/>
      <c r="K4" s="967" t="s">
        <v>683</v>
      </c>
      <c r="L4" s="1020"/>
      <c r="M4" s="1020"/>
    </row>
    <row r="5" spans="1:13" ht="24" customHeight="1" x14ac:dyDescent="0.3">
      <c r="A5" s="968"/>
      <c r="B5" s="564"/>
      <c r="C5" s="552" t="s">
        <v>69</v>
      </c>
      <c r="D5" s="552" t="s">
        <v>70</v>
      </c>
      <c r="E5" s="556" t="s">
        <v>222</v>
      </c>
      <c r="F5" s="556" t="s">
        <v>69</v>
      </c>
      <c r="G5" s="556" t="s">
        <v>70</v>
      </c>
      <c r="H5" s="556" t="s">
        <v>222</v>
      </c>
      <c r="I5" s="556" t="s">
        <v>69</v>
      </c>
      <c r="J5" s="556" t="s">
        <v>70</v>
      </c>
      <c r="K5" s="556" t="s">
        <v>222</v>
      </c>
      <c r="L5" s="556" t="s">
        <v>69</v>
      </c>
      <c r="M5" s="553" t="s">
        <v>70</v>
      </c>
    </row>
    <row r="6" spans="1:13" ht="24" customHeight="1" x14ac:dyDescent="0.3">
      <c r="A6" s="235" t="s">
        <v>82</v>
      </c>
      <c r="B6" s="311">
        <f>SUM(C6:D6)</f>
        <v>0</v>
      </c>
      <c r="C6" s="312">
        <f>F6+I6+L6</f>
        <v>0</v>
      </c>
      <c r="D6" s="312">
        <f>G6+J6+M6</f>
        <v>0</v>
      </c>
      <c r="E6" s="313">
        <f t="shared" ref="E6" si="0">SUM(F6:G6)</f>
        <v>0</v>
      </c>
      <c r="F6" s="313">
        <f t="shared" ref="F6:M6" si="1">SUM(G6:H6)</f>
        <v>0</v>
      </c>
      <c r="G6" s="313">
        <f t="shared" si="1"/>
        <v>0</v>
      </c>
      <c r="H6" s="313">
        <f t="shared" si="1"/>
        <v>0</v>
      </c>
      <c r="I6" s="313">
        <f t="shared" si="1"/>
        <v>0</v>
      </c>
      <c r="J6" s="313">
        <f t="shared" si="1"/>
        <v>0</v>
      </c>
      <c r="K6" s="313">
        <f t="shared" si="1"/>
        <v>0</v>
      </c>
      <c r="L6" s="313">
        <f t="shared" si="1"/>
        <v>0</v>
      </c>
      <c r="M6" s="313">
        <f t="shared" si="1"/>
        <v>0</v>
      </c>
    </row>
    <row r="7" spans="1:13" ht="24" customHeight="1" x14ac:dyDescent="0.3">
      <c r="A7" s="235" t="s">
        <v>22</v>
      </c>
      <c r="B7" s="311">
        <v>11781</v>
      </c>
      <c r="C7" s="312">
        <v>2797</v>
      </c>
      <c r="D7" s="312">
        <v>8984</v>
      </c>
      <c r="E7" s="313">
        <v>2033</v>
      </c>
      <c r="F7" s="313">
        <v>426</v>
      </c>
      <c r="G7" s="313">
        <v>1607</v>
      </c>
      <c r="H7" s="313">
        <v>0</v>
      </c>
      <c r="I7" s="313">
        <v>0</v>
      </c>
      <c r="J7" s="313">
        <v>0</v>
      </c>
      <c r="K7" s="313">
        <v>9748</v>
      </c>
      <c r="L7" s="313">
        <v>2371</v>
      </c>
      <c r="M7" s="313">
        <v>7377</v>
      </c>
    </row>
    <row r="8" spans="1:13" ht="24" customHeight="1" x14ac:dyDescent="0.3">
      <c r="A8" s="268" t="s">
        <v>23</v>
      </c>
      <c r="B8" s="129">
        <v>11024</v>
      </c>
      <c r="C8" s="111">
        <v>2815</v>
      </c>
      <c r="D8" s="111">
        <v>8209</v>
      </c>
      <c r="E8" s="111">
        <v>2387</v>
      </c>
      <c r="F8" s="111">
        <v>527</v>
      </c>
      <c r="G8" s="111">
        <v>1860</v>
      </c>
      <c r="H8" s="111">
        <v>0</v>
      </c>
      <c r="I8" s="111">
        <v>0</v>
      </c>
      <c r="J8" s="111">
        <v>0</v>
      </c>
      <c r="K8" s="111">
        <v>8637</v>
      </c>
      <c r="L8" s="111">
        <v>2288</v>
      </c>
      <c r="M8" s="111">
        <v>6349</v>
      </c>
    </row>
    <row r="9" spans="1:13" ht="24" customHeight="1" x14ac:dyDescent="0.3">
      <c r="A9" s="268" t="s">
        <v>24</v>
      </c>
      <c r="B9" s="314">
        <v>11205</v>
      </c>
      <c r="C9" s="315">
        <v>2789</v>
      </c>
      <c r="D9" s="315">
        <v>8416</v>
      </c>
      <c r="E9" s="147">
        <v>2483</v>
      </c>
      <c r="F9" s="147">
        <v>488</v>
      </c>
      <c r="G9" s="147">
        <v>1995</v>
      </c>
      <c r="H9" s="147">
        <v>0</v>
      </c>
      <c r="I9" s="147">
        <v>0</v>
      </c>
      <c r="J9" s="147"/>
      <c r="K9" s="147">
        <v>8722</v>
      </c>
      <c r="L9" s="147">
        <v>2301</v>
      </c>
      <c r="M9" s="147">
        <v>6421</v>
      </c>
    </row>
    <row r="10" spans="1:13" ht="24" customHeight="1" x14ac:dyDescent="0.3">
      <c r="A10" s="272" t="s">
        <v>25</v>
      </c>
      <c r="B10" s="316">
        <v>12020</v>
      </c>
      <c r="C10" s="317">
        <v>3023</v>
      </c>
      <c r="D10" s="317">
        <v>8997</v>
      </c>
      <c r="E10" s="230">
        <v>2508</v>
      </c>
      <c r="F10" s="230">
        <v>594</v>
      </c>
      <c r="G10" s="230">
        <v>1914</v>
      </c>
      <c r="H10" s="230">
        <v>0</v>
      </c>
      <c r="I10" s="230">
        <v>0</v>
      </c>
      <c r="J10" s="230">
        <v>0</v>
      </c>
      <c r="K10" s="230">
        <v>9512</v>
      </c>
      <c r="L10" s="230">
        <v>2429</v>
      </c>
      <c r="M10" s="230">
        <v>7083</v>
      </c>
    </row>
    <row r="11" spans="1:13" ht="24" customHeight="1" x14ac:dyDescent="0.3">
      <c r="A11" s="272" t="s">
        <v>26</v>
      </c>
      <c r="B11" s="402">
        <f>SUM(B13:B35)</f>
        <v>13018</v>
      </c>
      <c r="C11" s="403">
        <f t="shared" ref="C11:M11" si="2">SUM(C13:C35)</f>
        <v>3366</v>
      </c>
      <c r="D11" s="403">
        <f t="shared" si="2"/>
        <v>9652</v>
      </c>
      <c r="E11" s="403">
        <f t="shared" si="2"/>
        <v>2645</v>
      </c>
      <c r="F11" s="403">
        <f t="shared" si="2"/>
        <v>681</v>
      </c>
      <c r="G11" s="403">
        <f t="shared" si="2"/>
        <v>1964</v>
      </c>
      <c r="H11" s="403">
        <f t="shared" si="2"/>
        <v>0</v>
      </c>
      <c r="I11" s="403">
        <f t="shared" si="2"/>
        <v>0</v>
      </c>
      <c r="J11" s="403">
        <f t="shared" si="2"/>
        <v>0</v>
      </c>
      <c r="K11" s="403">
        <f t="shared" si="2"/>
        <v>10373</v>
      </c>
      <c r="L11" s="403">
        <f t="shared" si="2"/>
        <v>2685</v>
      </c>
      <c r="M11" s="403">
        <f t="shared" si="2"/>
        <v>7688</v>
      </c>
    </row>
    <row r="12" spans="1:13" x14ac:dyDescent="0.3">
      <c r="A12" s="360"/>
      <c r="B12" s="31">
        <f>SUM(B13:B35)</f>
        <v>13018</v>
      </c>
      <c r="C12" s="31">
        <f t="shared" ref="C12:M12" si="3">SUM(C13:C35)</f>
        <v>3366</v>
      </c>
      <c r="D12" s="31">
        <f t="shared" si="3"/>
        <v>9652</v>
      </c>
      <c r="E12" s="31">
        <f t="shared" si="3"/>
        <v>2645</v>
      </c>
      <c r="F12" s="31">
        <f t="shared" si="3"/>
        <v>681</v>
      </c>
      <c r="G12" s="31">
        <f t="shared" si="3"/>
        <v>1964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10373</v>
      </c>
      <c r="L12" s="31">
        <f t="shared" si="3"/>
        <v>2685</v>
      </c>
      <c r="M12" s="31">
        <f t="shared" si="3"/>
        <v>7688</v>
      </c>
    </row>
    <row r="13" spans="1:13" x14ac:dyDescent="0.3">
      <c r="A13" s="14" t="s">
        <v>27</v>
      </c>
      <c r="B13" s="129">
        <v>459</v>
      </c>
      <c r="C13" s="111">
        <v>158</v>
      </c>
      <c r="D13" s="111">
        <v>301</v>
      </c>
      <c r="E13" s="111">
        <v>99</v>
      </c>
      <c r="F13" s="111">
        <v>30</v>
      </c>
      <c r="G13" s="111">
        <v>69</v>
      </c>
      <c r="H13" s="111"/>
      <c r="I13" s="111"/>
      <c r="J13" s="111"/>
      <c r="K13" s="111">
        <v>360</v>
      </c>
      <c r="L13" s="111">
        <v>128</v>
      </c>
      <c r="M13" s="111">
        <v>232</v>
      </c>
    </row>
    <row r="14" spans="1:13" x14ac:dyDescent="0.3">
      <c r="A14" s="14" t="s">
        <v>28</v>
      </c>
      <c r="B14" s="129">
        <v>865</v>
      </c>
      <c r="C14" s="111">
        <v>250</v>
      </c>
      <c r="D14" s="111">
        <v>615</v>
      </c>
      <c r="E14" s="111">
        <v>192</v>
      </c>
      <c r="F14" s="111">
        <v>73</v>
      </c>
      <c r="G14" s="111">
        <v>119</v>
      </c>
      <c r="H14" s="111"/>
      <c r="I14" s="111"/>
      <c r="J14" s="111"/>
      <c r="K14" s="111">
        <v>673</v>
      </c>
      <c r="L14" s="111">
        <v>177</v>
      </c>
      <c r="M14" s="111">
        <v>496</v>
      </c>
    </row>
    <row r="15" spans="1:13" x14ac:dyDescent="0.3">
      <c r="A15" s="14" t="s">
        <v>29</v>
      </c>
      <c r="B15" s="129">
        <v>235</v>
      </c>
      <c r="C15" s="111">
        <v>75</v>
      </c>
      <c r="D15" s="111">
        <v>160</v>
      </c>
      <c r="E15" s="111">
        <v>63</v>
      </c>
      <c r="F15" s="111">
        <v>20</v>
      </c>
      <c r="G15" s="111">
        <v>43</v>
      </c>
      <c r="H15" s="111"/>
      <c r="I15" s="111"/>
      <c r="J15" s="111"/>
      <c r="K15" s="111">
        <v>172</v>
      </c>
      <c r="L15" s="111">
        <v>55</v>
      </c>
      <c r="M15" s="111">
        <v>117</v>
      </c>
    </row>
    <row r="16" spans="1:13" x14ac:dyDescent="0.3">
      <c r="A16" s="14" t="s">
        <v>30</v>
      </c>
      <c r="B16" s="129">
        <v>356</v>
      </c>
      <c r="C16" s="111">
        <v>76</v>
      </c>
      <c r="D16" s="111">
        <v>280</v>
      </c>
      <c r="E16" s="111">
        <v>42</v>
      </c>
      <c r="F16" s="111">
        <v>8</v>
      </c>
      <c r="G16" s="111">
        <v>34</v>
      </c>
      <c r="H16" s="111"/>
      <c r="I16" s="111"/>
      <c r="J16" s="111"/>
      <c r="K16" s="111">
        <v>314</v>
      </c>
      <c r="L16" s="111">
        <v>68</v>
      </c>
      <c r="M16" s="111">
        <v>246</v>
      </c>
    </row>
    <row r="17" spans="1:13" x14ac:dyDescent="0.3">
      <c r="A17" s="14" t="s">
        <v>31</v>
      </c>
      <c r="B17" s="129">
        <v>484</v>
      </c>
      <c r="C17" s="111">
        <v>91</v>
      </c>
      <c r="D17" s="111">
        <v>393</v>
      </c>
      <c r="E17" s="111">
        <v>50</v>
      </c>
      <c r="F17" s="111">
        <v>4</v>
      </c>
      <c r="G17" s="111">
        <v>46</v>
      </c>
      <c r="H17" s="111"/>
      <c r="I17" s="111"/>
      <c r="J17" s="111"/>
      <c r="K17" s="111">
        <v>434</v>
      </c>
      <c r="L17" s="111">
        <v>87</v>
      </c>
      <c r="M17" s="111">
        <v>347</v>
      </c>
    </row>
    <row r="18" spans="1:13" x14ac:dyDescent="0.3">
      <c r="A18" s="14" t="s">
        <v>63</v>
      </c>
      <c r="B18" s="129">
        <v>636</v>
      </c>
      <c r="C18" s="111">
        <v>199</v>
      </c>
      <c r="D18" s="111">
        <v>437</v>
      </c>
      <c r="E18" s="111">
        <v>105</v>
      </c>
      <c r="F18" s="111">
        <v>32</v>
      </c>
      <c r="G18" s="111">
        <v>73</v>
      </c>
      <c r="H18" s="111"/>
      <c r="I18" s="111"/>
      <c r="J18" s="111"/>
      <c r="K18" s="111">
        <v>531</v>
      </c>
      <c r="L18" s="111">
        <v>167</v>
      </c>
      <c r="M18" s="111">
        <v>364</v>
      </c>
    </row>
    <row r="19" spans="1:13" x14ac:dyDescent="0.3">
      <c r="A19" s="14" t="s">
        <v>33</v>
      </c>
      <c r="B19" s="129">
        <v>902</v>
      </c>
      <c r="C19" s="111">
        <v>229</v>
      </c>
      <c r="D19" s="111">
        <v>673</v>
      </c>
      <c r="E19" s="111">
        <v>432</v>
      </c>
      <c r="F19" s="111">
        <v>123</v>
      </c>
      <c r="G19" s="111">
        <v>309</v>
      </c>
      <c r="H19" s="111"/>
      <c r="I19" s="111"/>
      <c r="J19" s="111"/>
      <c r="K19" s="111">
        <v>470</v>
      </c>
      <c r="L19" s="111">
        <v>106</v>
      </c>
      <c r="M19" s="111">
        <v>364</v>
      </c>
    </row>
    <row r="20" spans="1:13" x14ac:dyDescent="0.3">
      <c r="A20" s="14" t="s">
        <v>34</v>
      </c>
      <c r="B20" s="129">
        <v>364</v>
      </c>
      <c r="C20" s="111">
        <v>79</v>
      </c>
      <c r="D20" s="111">
        <v>285</v>
      </c>
      <c r="E20" s="111">
        <v>39</v>
      </c>
      <c r="F20" s="111">
        <v>8</v>
      </c>
      <c r="G20" s="111">
        <v>31</v>
      </c>
      <c r="H20" s="111"/>
      <c r="I20" s="111"/>
      <c r="J20" s="111"/>
      <c r="K20" s="111">
        <v>325</v>
      </c>
      <c r="L20" s="111">
        <v>71</v>
      </c>
      <c r="M20" s="111">
        <v>254</v>
      </c>
    </row>
    <row r="21" spans="1:13" x14ac:dyDescent="0.3">
      <c r="A21" s="14" t="s">
        <v>35</v>
      </c>
      <c r="B21" s="129">
        <v>422</v>
      </c>
      <c r="C21" s="111">
        <v>97</v>
      </c>
      <c r="D21" s="111">
        <v>325</v>
      </c>
      <c r="E21" s="111">
        <v>78</v>
      </c>
      <c r="F21" s="111">
        <v>15</v>
      </c>
      <c r="G21" s="111">
        <v>63</v>
      </c>
      <c r="H21" s="111"/>
      <c r="I21" s="111"/>
      <c r="J21" s="111"/>
      <c r="K21" s="111">
        <v>344</v>
      </c>
      <c r="L21" s="111">
        <v>82</v>
      </c>
      <c r="M21" s="111">
        <v>262</v>
      </c>
    </row>
    <row r="22" spans="1:13" x14ac:dyDescent="0.3">
      <c r="A22" s="14" t="s">
        <v>36</v>
      </c>
      <c r="B22" s="129">
        <v>436</v>
      </c>
      <c r="C22" s="111">
        <v>120</v>
      </c>
      <c r="D22" s="111">
        <v>316</v>
      </c>
      <c r="E22" s="111">
        <v>99</v>
      </c>
      <c r="F22" s="111">
        <v>28</v>
      </c>
      <c r="G22" s="111">
        <v>71</v>
      </c>
      <c r="H22" s="111"/>
      <c r="I22" s="111"/>
      <c r="J22" s="111"/>
      <c r="K22" s="111">
        <v>337</v>
      </c>
      <c r="L22" s="111">
        <v>92</v>
      </c>
      <c r="M22" s="111">
        <v>245</v>
      </c>
    </row>
    <row r="23" spans="1:13" x14ac:dyDescent="0.3">
      <c r="A23" s="14" t="s">
        <v>37</v>
      </c>
      <c r="B23" s="129">
        <v>268</v>
      </c>
      <c r="C23" s="111">
        <v>80</v>
      </c>
      <c r="D23" s="111">
        <v>188</v>
      </c>
      <c r="E23" s="111">
        <v>60</v>
      </c>
      <c r="F23" s="111">
        <v>15</v>
      </c>
      <c r="G23" s="111">
        <v>45</v>
      </c>
      <c r="H23" s="111"/>
      <c r="I23" s="111"/>
      <c r="J23" s="111"/>
      <c r="K23" s="111">
        <v>208</v>
      </c>
      <c r="L23" s="111">
        <v>65</v>
      </c>
      <c r="M23" s="111">
        <v>143</v>
      </c>
    </row>
    <row r="24" spans="1:13" x14ac:dyDescent="0.3">
      <c r="A24" s="14" t="s">
        <v>38</v>
      </c>
      <c r="B24" s="129">
        <v>646</v>
      </c>
      <c r="C24" s="111">
        <v>160</v>
      </c>
      <c r="D24" s="111">
        <v>486</v>
      </c>
      <c r="E24" s="111">
        <v>81</v>
      </c>
      <c r="F24" s="111">
        <v>13</v>
      </c>
      <c r="G24" s="111">
        <v>68</v>
      </c>
      <c r="H24" s="111"/>
      <c r="I24" s="111"/>
      <c r="J24" s="111"/>
      <c r="K24" s="111">
        <v>565</v>
      </c>
      <c r="L24" s="111">
        <v>147</v>
      </c>
      <c r="M24" s="111">
        <v>418</v>
      </c>
    </row>
    <row r="25" spans="1:13" x14ac:dyDescent="0.3">
      <c r="A25" s="14" t="s">
        <v>39</v>
      </c>
      <c r="B25" s="129">
        <v>927</v>
      </c>
      <c r="C25" s="111">
        <v>211</v>
      </c>
      <c r="D25" s="111">
        <v>716</v>
      </c>
      <c r="E25" s="111">
        <v>233</v>
      </c>
      <c r="F25" s="111">
        <v>58</v>
      </c>
      <c r="G25" s="111">
        <v>175</v>
      </c>
      <c r="H25" s="111"/>
      <c r="I25" s="111"/>
      <c r="J25" s="111"/>
      <c r="K25" s="111">
        <v>694</v>
      </c>
      <c r="L25" s="111">
        <v>153</v>
      </c>
      <c r="M25" s="111">
        <v>541</v>
      </c>
    </row>
    <row r="26" spans="1:13" x14ac:dyDescent="0.3">
      <c r="A26" s="14" t="s">
        <v>40</v>
      </c>
      <c r="B26" s="129">
        <v>332</v>
      </c>
      <c r="C26" s="111">
        <v>87</v>
      </c>
      <c r="D26" s="111">
        <v>245</v>
      </c>
      <c r="E26" s="111">
        <v>42</v>
      </c>
      <c r="F26" s="111">
        <v>11</v>
      </c>
      <c r="G26" s="111">
        <v>31</v>
      </c>
      <c r="H26" s="111"/>
      <c r="I26" s="111"/>
      <c r="J26" s="111"/>
      <c r="K26" s="111">
        <v>290</v>
      </c>
      <c r="L26" s="111">
        <v>76</v>
      </c>
      <c r="M26" s="111">
        <v>214</v>
      </c>
    </row>
    <row r="27" spans="1:13" x14ac:dyDescent="0.3">
      <c r="A27" s="14" t="s">
        <v>41</v>
      </c>
      <c r="B27" s="129">
        <v>630</v>
      </c>
      <c r="C27" s="111">
        <v>205</v>
      </c>
      <c r="D27" s="111">
        <v>425</v>
      </c>
      <c r="E27" s="111">
        <v>116</v>
      </c>
      <c r="F27" s="111">
        <v>35</v>
      </c>
      <c r="G27" s="111">
        <v>81</v>
      </c>
      <c r="H27" s="111"/>
      <c r="I27" s="111"/>
      <c r="J27" s="111"/>
      <c r="K27" s="111">
        <v>514</v>
      </c>
      <c r="L27" s="111">
        <v>170</v>
      </c>
      <c r="M27" s="111">
        <v>344</v>
      </c>
    </row>
    <row r="28" spans="1:13" x14ac:dyDescent="0.3">
      <c r="A28" s="14" t="s">
        <v>42</v>
      </c>
      <c r="B28" s="129">
        <v>711</v>
      </c>
      <c r="C28" s="111">
        <v>212</v>
      </c>
      <c r="D28" s="111">
        <v>499</v>
      </c>
      <c r="E28" s="111">
        <v>130</v>
      </c>
      <c r="F28" s="111">
        <v>34</v>
      </c>
      <c r="G28" s="111">
        <v>96</v>
      </c>
      <c r="H28" s="111"/>
      <c r="I28" s="111"/>
      <c r="J28" s="111"/>
      <c r="K28" s="111">
        <v>581</v>
      </c>
      <c r="L28" s="111">
        <v>178</v>
      </c>
      <c r="M28" s="111">
        <v>403</v>
      </c>
    </row>
    <row r="29" spans="1:13" x14ac:dyDescent="0.3">
      <c r="A29" s="14" t="s">
        <v>43</v>
      </c>
      <c r="B29" s="129">
        <v>689</v>
      </c>
      <c r="C29" s="111">
        <v>175</v>
      </c>
      <c r="D29" s="111">
        <v>514</v>
      </c>
      <c r="E29" s="111">
        <v>83</v>
      </c>
      <c r="F29" s="111">
        <v>26</v>
      </c>
      <c r="G29" s="111">
        <v>57</v>
      </c>
      <c r="H29" s="111"/>
      <c r="I29" s="111"/>
      <c r="J29" s="111"/>
      <c r="K29" s="111">
        <v>606</v>
      </c>
      <c r="L29" s="111">
        <v>149</v>
      </c>
      <c r="M29" s="111">
        <v>457</v>
      </c>
    </row>
    <row r="30" spans="1:13" x14ac:dyDescent="0.3">
      <c r="A30" s="14" t="s">
        <v>44</v>
      </c>
      <c r="B30" s="129">
        <v>625</v>
      </c>
      <c r="C30" s="111">
        <v>164</v>
      </c>
      <c r="D30" s="111">
        <v>461</v>
      </c>
      <c r="E30" s="111">
        <v>138</v>
      </c>
      <c r="F30" s="111">
        <v>29</v>
      </c>
      <c r="G30" s="111">
        <v>109</v>
      </c>
      <c r="H30" s="111"/>
      <c r="I30" s="111"/>
      <c r="J30" s="111"/>
      <c r="K30" s="111">
        <v>487</v>
      </c>
      <c r="L30" s="111">
        <v>135</v>
      </c>
      <c r="M30" s="111">
        <v>352</v>
      </c>
    </row>
    <row r="31" spans="1:13" x14ac:dyDescent="0.3">
      <c r="A31" s="14" t="s">
        <v>45</v>
      </c>
      <c r="B31" s="129">
        <v>657</v>
      </c>
      <c r="C31" s="111">
        <v>140</v>
      </c>
      <c r="D31" s="111">
        <v>517</v>
      </c>
      <c r="E31" s="111">
        <v>90</v>
      </c>
      <c r="F31" s="111">
        <v>18</v>
      </c>
      <c r="G31" s="111">
        <v>72</v>
      </c>
      <c r="H31" s="111"/>
      <c r="I31" s="111"/>
      <c r="J31" s="111"/>
      <c r="K31" s="111">
        <v>567</v>
      </c>
      <c r="L31" s="111">
        <v>122</v>
      </c>
      <c r="M31" s="111">
        <v>445</v>
      </c>
    </row>
    <row r="32" spans="1:13" x14ac:dyDescent="0.3">
      <c r="A32" s="14" t="s">
        <v>46</v>
      </c>
      <c r="B32" s="129">
        <v>643</v>
      </c>
      <c r="C32" s="111">
        <v>170</v>
      </c>
      <c r="D32" s="111">
        <v>473</v>
      </c>
      <c r="E32" s="111">
        <v>147</v>
      </c>
      <c r="F32" s="111">
        <v>39</v>
      </c>
      <c r="G32" s="111">
        <v>108</v>
      </c>
      <c r="H32" s="111"/>
      <c r="I32" s="111"/>
      <c r="J32" s="111"/>
      <c r="K32" s="111">
        <v>496</v>
      </c>
      <c r="L32" s="111">
        <v>131</v>
      </c>
      <c r="M32" s="111">
        <v>365</v>
      </c>
    </row>
    <row r="33" spans="1:13" x14ac:dyDescent="0.3">
      <c r="A33" s="14" t="s">
        <v>47</v>
      </c>
      <c r="B33" s="129">
        <v>724</v>
      </c>
      <c r="C33" s="111">
        <v>168</v>
      </c>
      <c r="D33" s="111">
        <v>556</v>
      </c>
      <c r="E33" s="111">
        <v>125</v>
      </c>
      <c r="F33" s="111">
        <v>28</v>
      </c>
      <c r="G33" s="111">
        <v>97</v>
      </c>
      <c r="H33" s="111"/>
      <c r="I33" s="111"/>
      <c r="J33" s="111"/>
      <c r="K33" s="111">
        <v>599</v>
      </c>
      <c r="L33" s="111">
        <v>140</v>
      </c>
      <c r="M33" s="111">
        <v>459</v>
      </c>
    </row>
    <row r="34" spans="1:13" x14ac:dyDescent="0.3">
      <c r="A34" s="14" t="s">
        <v>64</v>
      </c>
      <c r="B34" s="129">
        <v>478</v>
      </c>
      <c r="C34" s="111">
        <v>94</v>
      </c>
      <c r="D34" s="111">
        <v>384</v>
      </c>
      <c r="E34" s="111">
        <v>70</v>
      </c>
      <c r="F34" s="111">
        <v>14</v>
      </c>
      <c r="G34" s="111">
        <v>56</v>
      </c>
      <c r="H34" s="111"/>
      <c r="I34" s="111"/>
      <c r="J34" s="111"/>
      <c r="K34" s="111">
        <v>408</v>
      </c>
      <c r="L34" s="111">
        <v>80</v>
      </c>
      <c r="M34" s="111">
        <v>328</v>
      </c>
    </row>
    <row r="35" spans="1:13" x14ac:dyDescent="0.3">
      <c r="A35" s="15" t="s">
        <v>65</v>
      </c>
      <c r="B35" s="130">
        <v>529</v>
      </c>
      <c r="C35" s="118">
        <v>126</v>
      </c>
      <c r="D35" s="118">
        <v>403</v>
      </c>
      <c r="E35" s="118">
        <v>131</v>
      </c>
      <c r="F35" s="118">
        <v>20</v>
      </c>
      <c r="G35" s="118">
        <v>111</v>
      </c>
      <c r="H35" s="118"/>
      <c r="I35" s="118"/>
      <c r="J35" s="118"/>
      <c r="K35" s="118">
        <v>398</v>
      </c>
      <c r="L35" s="118">
        <v>106</v>
      </c>
      <c r="M35" s="118">
        <v>292</v>
      </c>
    </row>
    <row r="36" spans="1:13" x14ac:dyDescent="0.3">
      <c r="A36" s="32" t="s">
        <v>407</v>
      </c>
      <c r="B36" s="66"/>
      <c r="C36" s="66"/>
      <c r="D36" s="66"/>
      <c r="E36" s="307"/>
      <c r="F36" s="66"/>
      <c r="G36" s="66"/>
      <c r="H36" s="66"/>
      <c r="I36" s="66"/>
      <c r="J36" s="66"/>
      <c r="K36" s="66"/>
      <c r="L36" s="5"/>
      <c r="M36" s="5"/>
    </row>
  </sheetData>
  <mergeCells count="5">
    <mergeCell ref="A4:A5"/>
    <mergeCell ref="B4:D4"/>
    <mergeCell ref="E4:G4"/>
    <mergeCell ref="H4:J4"/>
    <mergeCell ref="K4:M4"/>
  </mergeCells>
  <phoneticPr fontId="3" type="noConversion"/>
  <hyperlinks>
    <hyperlink ref="A5" location="목차!G139" display="목록으로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C1" sqref="C1"/>
    </sheetView>
  </sheetViews>
  <sheetFormatPr defaultRowHeight="16.5" x14ac:dyDescent="0.3"/>
  <cols>
    <col min="1" max="13" width="10.625" customWidth="1"/>
  </cols>
  <sheetData>
    <row r="1" spans="1:13" x14ac:dyDescent="0.3">
      <c r="B1" s="842"/>
      <c r="C1" s="842" t="s">
        <v>684</v>
      </c>
      <c r="D1" s="842"/>
      <c r="E1" s="842"/>
      <c r="F1" s="842"/>
      <c r="G1" s="308"/>
      <c r="H1" s="308"/>
      <c r="I1" s="308"/>
      <c r="J1" s="308"/>
      <c r="K1" s="308"/>
      <c r="L1" s="308"/>
      <c r="M1" s="308"/>
    </row>
    <row r="2" spans="1:13" x14ac:dyDescent="0.3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x14ac:dyDescent="0.3">
      <c r="A3" s="309" t="s">
        <v>92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24" customHeight="1" x14ac:dyDescent="0.3">
      <c r="A4" s="968" t="s">
        <v>680</v>
      </c>
      <c r="B4" s="883" t="s">
        <v>297</v>
      </c>
      <c r="C4" s="1073"/>
      <c r="D4" s="1074"/>
      <c r="E4" s="967" t="s">
        <v>681</v>
      </c>
      <c r="F4" s="1020"/>
      <c r="G4" s="1020"/>
      <c r="H4" s="967" t="s">
        <v>682</v>
      </c>
      <c r="I4" s="1020"/>
      <c r="J4" s="969"/>
      <c r="K4" s="967" t="s">
        <v>683</v>
      </c>
      <c r="L4" s="1020"/>
      <c r="M4" s="1020"/>
    </row>
    <row r="5" spans="1:13" ht="24" customHeight="1" x14ac:dyDescent="0.3">
      <c r="A5" s="968"/>
      <c r="B5" s="564"/>
      <c r="C5" s="552" t="s">
        <v>685</v>
      </c>
      <c r="D5" s="552" t="s">
        <v>686</v>
      </c>
      <c r="E5" s="556" t="s">
        <v>162</v>
      </c>
      <c r="F5" s="552" t="s">
        <v>685</v>
      </c>
      <c r="G5" s="552" t="s">
        <v>686</v>
      </c>
      <c r="H5" s="556" t="s">
        <v>162</v>
      </c>
      <c r="I5" s="552" t="s">
        <v>685</v>
      </c>
      <c r="J5" s="552" t="s">
        <v>686</v>
      </c>
      <c r="K5" s="556" t="s">
        <v>162</v>
      </c>
      <c r="L5" s="552" t="s">
        <v>685</v>
      </c>
      <c r="M5" s="559" t="s">
        <v>686</v>
      </c>
    </row>
    <row r="6" spans="1:13" ht="24" customHeight="1" x14ac:dyDescent="0.3">
      <c r="A6" s="235" t="s">
        <v>82</v>
      </c>
      <c r="B6" s="311">
        <f>SUM(C6:D6)</f>
        <v>0</v>
      </c>
      <c r="C6" s="312">
        <f>F6+I6+L6</f>
        <v>0</v>
      </c>
      <c r="D6" s="312">
        <f>G6+J6+M6</f>
        <v>0</v>
      </c>
      <c r="E6" s="313">
        <f t="shared" ref="E6" si="0">SUM(F6:G6)</f>
        <v>0</v>
      </c>
      <c r="F6" s="313">
        <f t="shared" ref="F6:M6" si="1">SUM(G6:H6)</f>
        <v>0</v>
      </c>
      <c r="G6" s="313">
        <f t="shared" si="1"/>
        <v>0</v>
      </c>
      <c r="H6" s="313">
        <f t="shared" si="1"/>
        <v>0</v>
      </c>
      <c r="I6" s="313">
        <f t="shared" si="1"/>
        <v>0</v>
      </c>
      <c r="J6" s="313">
        <f t="shared" si="1"/>
        <v>0</v>
      </c>
      <c r="K6" s="313">
        <f t="shared" si="1"/>
        <v>0</v>
      </c>
      <c r="L6" s="313">
        <f t="shared" si="1"/>
        <v>0</v>
      </c>
      <c r="M6" s="313">
        <f t="shared" si="1"/>
        <v>0</v>
      </c>
    </row>
    <row r="7" spans="1:13" ht="24" customHeight="1" x14ac:dyDescent="0.3">
      <c r="A7" s="235" t="s">
        <v>22</v>
      </c>
      <c r="B7" s="311">
        <v>11781</v>
      </c>
      <c r="C7" s="312">
        <v>9291</v>
      </c>
      <c r="D7" s="312">
        <v>2490</v>
      </c>
      <c r="E7" s="313">
        <v>2033</v>
      </c>
      <c r="F7" s="313">
        <v>1484</v>
      </c>
      <c r="G7" s="313">
        <v>549</v>
      </c>
      <c r="H7" s="313">
        <v>0</v>
      </c>
      <c r="I7" s="313">
        <v>0</v>
      </c>
      <c r="J7" s="313">
        <v>0</v>
      </c>
      <c r="K7" s="313">
        <v>9748</v>
      </c>
      <c r="L7" s="313">
        <v>7807</v>
      </c>
      <c r="M7" s="313">
        <v>1941</v>
      </c>
    </row>
    <row r="8" spans="1:13" ht="24" customHeight="1" x14ac:dyDescent="0.3">
      <c r="A8" s="268" t="s">
        <v>23</v>
      </c>
      <c r="B8" s="129">
        <v>11024</v>
      </c>
      <c r="C8" s="111">
        <v>8601</v>
      </c>
      <c r="D8" s="111">
        <v>2423</v>
      </c>
      <c r="E8" s="111">
        <v>2387</v>
      </c>
      <c r="F8" s="111">
        <v>1666</v>
      </c>
      <c r="G8" s="111">
        <v>721</v>
      </c>
      <c r="H8" s="111">
        <v>0</v>
      </c>
      <c r="I8" s="111">
        <v>0</v>
      </c>
      <c r="J8" s="111">
        <v>0</v>
      </c>
      <c r="K8" s="111">
        <v>8637</v>
      </c>
      <c r="L8" s="111">
        <v>6935</v>
      </c>
      <c r="M8" s="111">
        <v>1702</v>
      </c>
    </row>
    <row r="9" spans="1:13" ht="24" customHeight="1" x14ac:dyDescent="0.3">
      <c r="A9" s="268" t="s">
        <v>24</v>
      </c>
      <c r="B9" s="129">
        <v>11205</v>
      </c>
      <c r="C9" s="111">
        <v>8658</v>
      </c>
      <c r="D9" s="111">
        <v>2547</v>
      </c>
      <c r="E9" s="111">
        <v>2483</v>
      </c>
      <c r="F9" s="111">
        <v>1717</v>
      </c>
      <c r="G9" s="111">
        <v>766</v>
      </c>
      <c r="H9" s="111">
        <v>0</v>
      </c>
      <c r="I9" s="111">
        <v>0</v>
      </c>
      <c r="J9" s="111">
        <v>0</v>
      </c>
      <c r="K9" s="111">
        <v>8722</v>
      </c>
      <c r="L9" s="111">
        <v>6941</v>
      </c>
      <c r="M9" s="111">
        <v>1781</v>
      </c>
    </row>
    <row r="10" spans="1:13" ht="24" customHeight="1" x14ac:dyDescent="0.3">
      <c r="A10" s="272" t="s">
        <v>25</v>
      </c>
      <c r="B10" s="130">
        <v>12020</v>
      </c>
      <c r="C10" s="118">
        <v>8876</v>
      </c>
      <c r="D10" s="118">
        <v>3144</v>
      </c>
      <c r="E10" s="118">
        <v>2508</v>
      </c>
      <c r="F10" s="118">
        <v>1797</v>
      </c>
      <c r="G10" s="118">
        <v>711</v>
      </c>
      <c r="H10" s="118">
        <v>0</v>
      </c>
      <c r="I10" s="118">
        <v>0</v>
      </c>
      <c r="J10" s="118">
        <v>0</v>
      </c>
      <c r="K10" s="118">
        <v>9512</v>
      </c>
      <c r="L10" s="118">
        <v>7079</v>
      </c>
      <c r="M10" s="118">
        <v>2433</v>
      </c>
    </row>
    <row r="11" spans="1:13" ht="24" customHeight="1" x14ac:dyDescent="0.3">
      <c r="A11" s="272" t="s">
        <v>26</v>
      </c>
      <c r="B11" s="130">
        <f>SUM(B13:B35)</f>
        <v>13018</v>
      </c>
      <c r="C11" s="118">
        <v>9855</v>
      </c>
      <c r="D11" s="118">
        <v>3163</v>
      </c>
      <c r="E11" s="118">
        <v>2645</v>
      </c>
      <c r="F11" s="118">
        <v>1901</v>
      </c>
      <c r="G11" s="118">
        <v>744</v>
      </c>
      <c r="H11" s="85">
        <v>0</v>
      </c>
      <c r="I11" s="85">
        <v>0</v>
      </c>
      <c r="J11" s="85">
        <v>0</v>
      </c>
      <c r="K11" s="118">
        <v>10373</v>
      </c>
      <c r="L11" s="118">
        <v>7954</v>
      </c>
      <c r="M11" s="118">
        <v>2419</v>
      </c>
    </row>
    <row r="12" spans="1:13" x14ac:dyDescent="0.3">
      <c r="A12" s="360"/>
      <c r="B12" s="31">
        <f>SUM(B13:B35)</f>
        <v>13018</v>
      </c>
      <c r="C12" s="31">
        <f t="shared" ref="C12:M12" si="2">SUM(C13:C35)</f>
        <v>9855</v>
      </c>
      <c r="D12" s="31">
        <f t="shared" si="2"/>
        <v>3163</v>
      </c>
      <c r="E12" s="31">
        <f t="shared" si="2"/>
        <v>2645</v>
      </c>
      <c r="F12" s="31">
        <f t="shared" si="2"/>
        <v>1901</v>
      </c>
      <c r="G12" s="31">
        <f t="shared" si="2"/>
        <v>744</v>
      </c>
      <c r="H12" s="31">
        <f t="shared" si="2"/>
        <v>0</v>
      </c>
      <c r="I12" s="31">
        <f t="shared" si="2"/>
        <v>0</v>
      </c>
      <c r="J12" s="31">
        <f t="shared" si="2"/>
        <v>0</v>
      </c>
      <c r="K12" s="31">
        <f t="shared" si="2"/>
        <v>10373</v>
      </c>
      <c r="L12" s="31">
        <f t="shared" si="2"/>
        <v>7954</v>
      </c>
      <c r="M12" s="31">
        <f t="shared" si="2"/>
        <v>2419</v>
      </c>
    </row>
    <row r="13" spans="1:13" x14ac:dyDescent="0.3">
      <c r="A13" s="14" t="s">
        <v>27</v>
      </c>
      <c r="B13" s="129">
        <v>459</v>
      </c>
      <c r="C13" s="111">
        <v>316</v>
      </c>
      <c r="D13" s="111">
        <v>143</v>
      </c>
      <c r="E13" s="111">
        <v>99</v>
      </c>
      <c r="F13" s="111">
        <v>68</v>
      </c>
      <c r="G13" s="111">
        <v>31</v>
      </c>
      <c r="H13" s="111"/>
      <c r="I13" s="111"/>
      <c r="J13" s="111"/>
      <c r="K13" s="111">
        <v>360</v>
      </c>
      <c r="L13" s="111">
        <v>248</v>
      </c>
      <c r="M13" s="111">
        <v>112</v>
      </c>
    </row>
    <row r="14" spans="1:13" x14ac:dyDescent="0.3">
      <c r="A14" s="14" t="s">
        <v>28</v>
      </c>
      <c r="B14" s="129">
        <v>865</v>
      </c>
      <c r="C14" s="111">
        <v>607</v>
      </c>
      <c r="D14" s="111">
        <v>258</v>
      </c>
      <c r="E14" s="111">
        <v>192</v>
      </c>
      <c r="F14" s="111">
        <v>145</v>
      </c>
      <c r="G14" s="111">
        <v>47</v>
      </c>
      <c r="H14" s="111"/>
      <c r="I14" s="111"/>
      <c r="J14" s="111"/>
      <c r="K14" s="111">
        <v>673</v>
      </c>
      <c r="L14" s="111">
        <v>462</v>
      </c>
      <c r="M14" s="111">
        <v>211</v>
      </c>
    </row>
    <row r="15" spans="1:13" x14ac:dyDescent="0.3">
      <c r="A15" s="14" t="s">
        <v>29</v>
      </c>
      <c r="B15" s="129">
        <v>235</v>
      </c>
      <c r="C15" s="111">
        <v>183</v>
      </c>
      <c r="D15" s="111">
        <v>52</v>
      </c>
      <c r="E15" s="111">
        <v>63</v>
      </c>
      <c r="F15" s="111">
        <v>46</v>
      </c>
      <c r="G15" s="111">
        <v>17</v>
      </c>
      <c r="H15" s="111"/>
      <c r="I15" s="111"/>
      <c r="J15" s="111"/>
      <c r="K15" s="111">
        <v>172</v>
      </c>
      <c r="L15" s="111">
        <v>137</v>
      </c>
      <c r="M15" s="111">
        <v>35</v>
      </c>
    </row>
    <row r="16" spans="1:13" x14ac:dyDescent="0.3">
      <c r="A16" s="14" t="s">
        <v>30</v>
      </c>
      <c r="B16" s="129">
        <v>356</v>
      </c>
      <c r="C16" s="111">
        <v>289</v>
      </c>
      <c r="D16" s="111">
        <v>67</v>
      </c>
      <c r="E16" s="111">
        <v>42</v>
      </c>
      <c r="F16" s="111">
        <v>32</v>
      </c>
      <c r="G16" s="111">
        <v>10</v>
      </c>
      <c r="H16" s="111"/>
      <c r="I16" s="111"/>
      <c r="J16" s="111"/>
      <c r="K16" s="111">
        <v>314</v>
      </c>
      <c r="L16" s="111">
        <v>257</v>
      </c>
      <c r="M16" s="111">
        <v>57</v>
      </c>
    </row>
    <row r="17" spans="1:13" x14ac:dyDescent="0.3">
      <c r="A17" s="14" t="s">
        <v>31</v>
      </c>
      <c r="B17" s="129">
        <v>484</v>
      </c>
      <c r="C17" s="111">
        <v>368</v>
      </c>
      <c r="D17" s="111">
        <v>116</v>
      </c>
      <c r="E17" s="111">
        <v>50</v>
      </c>
      <c r="F17" s="111">
        <v>33</v>
      </c>
      <c r="G17" s="111">
        <v>17</v>
      </c>
      <c r="H17" s="111"/>
      <c r="I17" s="111"/>
      <c r="J17" s="111"/>
      <c r="K17" s="111">
        <v>434</v>
      </c>
      <c r="L17" s="111">
        <v>335</v>
      </c>
      <c r="M17" s="111">
        <v>99</v>
      </c>
    </row>
    <row r="18" spans="1:13" x14ac:dyDescent="0.3">
      <c r="A18" s="14" t="s">
        <v>63</v>
      </c>
      <c r="B18" s="129">
        <v>636</v>
      </c>
      <c r="C18" s="111">
        <v>503</v>
      </c>
      <c r="D18" s="111">
        <v>133</v>
      </c>
      <c r="E18" s="111">
        <v>105</v>
      </c>
      <c r="F18" s="111">
        <v>86</v>
      </c>
      <c r="G18" s="111">
        <v>19</v>
      </c>
      <c r="H18" s="111"/>
      <c r="I18" s="111"/>
      <c r="J18" s="111"/>
      <c r="K18" s="111">
        <v>531</v>
      </c>
      <c r="L18" s="111">
        <v>417</v>
      </c>
      <c r="M18" s="111">
        <v>114</v>
      </c>
    </row>
    <row r="19" spans="1:13" x14ac:dyDescent="0.3">
      <c r="A19" s="14" t="s">
        <v>33</v>
      </c>
      <c r="B19" s="129">
        <v>902</v>
      </c>
      <c r="C19" s="111">
        <v>715</v>
      </c>
      <c r="D19" s="111">
        <v>187</v>
      </c>
      <c r="E19" s="111">
        <v>432</v>
      </c>
      <c r="F19" s="111">
        <v>342</v>
      </c>
      <c r="G19" s="111">
        <v>90</v>
      </c>
      <c r="H19" s="111"/>
      <c r="I19" s="111"/>
      <c r="J19" s="111"/>
      <c r="K19" s="111">
        <v>470</v>
      </c>
      <c r="L19" s="111">
        <v>373</v>
      </c>
      <c r="M19" s="111">
        <v>97</v>
      </c>
    </row>
    <row r="20" spans="1:13" x14ac:dyDescent="0.3">
      <c r="A20" s="14" t="s">
        <v>34</v>
      </c>
      <c r="B20" s="129">
        <v>364</v>
      </c>
      <c r="C20" s="111">
        <v>270</v>
      </c>
      <c r="D20" s="111">
        <v>94</v>
      </c>
      <c r="E20" s="111">
        <v>39</v>
      </c>
      <c r="F20" s="111">
        <v>28</v>
      </c>
      <c r="G20" s="111">
        <v>11</v>
      </c>
      <c r="H20" s="111"/>
      <c r="I20" s="111"/>
      <c r="J20" s="111"/>
      <c r="K20" s="111">
        <v>325</v>
      </c>
      <c r="L20" s="111">
        <v>242</v>
      </c>
      <c r="M20" s="111">
        <v>83</v>
      </c>
    </row>
    <row r="21" spans="1:13" x14ac:dyDescent="0.3">
      <c r="A21" s="14" t="s">
        <v>35</v>
      </c>
      <c r="B21" s="129">
        <v>422</v>
      </c>
      <c r="C21" s="111">
        <v>289</v>
      </c>
      <c r="D21" s="111">
        <v>133</v>
      </c>
      <c r="E21" s="111">
        <v>78</v>
      </c>
      <c r="F21" s="111">
        <v>53</v>
      </c>
      <c r="G21" s="111">
        <v>25</v>
      </c>
      <c r="H21" s="111"/>
      <c r="I21" s="111"/>
      <c r="J21" s="111"/>
      <c r="K21" s="111">
        <v>344</v>
      </c>
      <c r="L21" s="111">
        <v>236</v>
      </c>
      <c r="M21" s="111">
        <v>108</v>
      </c>
    </row>
    <row r="22" spans="1:13" x14ac:dyDescent="0.3">
      <c r="A22" s="14" t="s">
        <v>36</v>
      </c>
      <c r="B22" s="129">
        <v>436</v>
      </c>
      <c r="C22" s="111">
        <v>320</v>
      </c>
      <c r="D22" s="111">
        <v>116</v>
      </c>
      <c r="E22" s="111">
        <v>99</v>
      </c>
      <c r="F22" s="111">
        <v>75</v>
      </c>
      <c r="G22" s="111">
        <v>24</v>
      </c>
      <c r="H22" s="111"/>
      <c r="I22" s="111"/>
      <c r="J22" s="111"/>
      <c r="K22" s="111">
        <v>337</v>
      </c>
      <c r="L22" s="111">
        <v>245</v>
      </c>
      <c r="M22" s="111">
        <v>92</v>
      </c>
    </row>
    <row r="23" spans="1:13" x14ac:dyDescent="0.3">
      <c r="A23" s="14" t="s">
        <v>37</v>
      </c>
      <c r="B23" s="129">
        <v>268</v>
      </c>
      <c r="C23" s="111">
        <v>204</v>
      </c>
      <c r="D23" s="111">
        <v>64</v>
      </c>
      <c r="E23" s="111">
        <v>60</v>
      </c>
      <c r="F23" s="111">
        <v>44</v>
      </c>
      <c r="G23" s="111">
        <v>16</v>
      </c>
      <c r="H23" s="111"/>
      <c r="I23" s="111"/>
      <c r="J23" s="111"/>
      <c r="K23" s="111">
        <v>208</v>
      </c>
      <c r="L23" s="111">
        <v>160</v>
      </c>
      <c r="M23" s="111">
        <v>48</v>
      </c>
    </row>
    <row r="24" spans="1:13" x14ac:dyDescent="0.3">
      <c r="A24" s="14" t="s">
        <v>38</v>
      </c>
      <c r="B24" s="129">
        <v>646</v>
      </c>
      <c r="C24" s="111">
        <v>485</v>
      </c>
      <c r="D24" s="111">
        <v>161</v>
      </c>
      <c r="E24" s="111">
        <v>81</v>
      </c>
      <c r="F24" s="111">
        <v>46</v>
      </c>
      <c r="G24" s="111">
        <v>35</v>
      </c>
      <c r="H24" s="111"/>
      <c r="I24" s="111"/>
      <c r="J24" s="111"/>
      <c r="K24" s="111">
        <v>565</v>
      </c>
      <c r="L24" s="111">
        <v>439</v>
      </c>
      <c r="M24" s="111">
        <v>126</v>
      </c>
    </row>
    <row r="25" spans="1:13" x14ac:dyDescent="0.3">
      <c r="A25" s="14" t="s">
        <v>39</v>
      </c>
      <c r="B25" s="129">
        <v>927</v>
      </c>
      <c r="C25" s="111">
        <v>667</v>
      </c>
      <c r="D25" s="111">
        <v>260</v>
      </c>
      <c r="E25" s="111">
        <v>233</v>
      </c>
      <c r="F25" s="111">
        <v>166</v>
      </c>
      <c r="G25" s="111">
        <v>67</v>
      </c>
      <c r="H25" s="111"/>
      <c r="I25" s="111"/>
      <c r="J25" s="111"/>
      <c r="K25" s="111">
        <v>694</v>
      </c>
      <c r="L25" s="111">
        <v>501</v>
      </c>
      <c r="M25" s="111">
        <v>193</v>
      </c>
    </row>
    <row r="26" spans="1:13" x14ac:dyDescent="0.3">
      <c r="A26" s="14" t="s">
        <v>40</v>
      </c>
      <c r="B26" s="129">
        <v>332</v>
      </c>
      <c r="C26" s="111">
        <v>266</v>
      </c>
      <c r="D26" s="111">
        <v>66</v>
      </c>
      <c r="E26" s="111">
        <v>42</v>
      </c>
      <c r="F26" s="111">
        <v>28</v>
      </c>
      <c r="G26" s="111">
        <v>14</v>
      </c>
      <c r="H26" s="111"/>
      <c r="I26" s="111"/>
      <c r="J26" s="111"/>
      <c r="K26" s="111">
        <v>290</v>
      </c>
      <c r="L26" s="111">
        <v>238</v>
      </c>
      <c r="M26" s="111">
        <v>52</v>
      </c>
    </row>
    <row r="27" spans="1:13" x14ac:dyDescent="0.3">
      <c r="A27" s="14" t="s">
        <v>41</v>
      </c>
      <c r="B27" s="129">
        <v>630</v>
      </c>
      <c r="C27" s="111">
        <v>514</v>
      </c>
      <c r="D27" s="111">
        <v>116</v>
      </c>
      <c r="E27" s="111">
        <v>116</v>
      </c>
      <c r="F27" s="111">
        <v>71</v>
      </c>
      <c r="G27" s="111">
        <v>45</v>
      </c>
      <c r="H27" s="111"/>
      <c r="I27" s="111"/>
      <c r="J27" s="111"/>
      <c r="K27" s="111">
        <v>514</v>
      </c>
      <c r="L27" s="111">
        <v>443</v>
      </c>
      <c r="M27" s="111">
        <v>71</v>
      </c>
    </row>
    <row r="28" spans="1:13" x14ac:dyDescent="0.3">
      <c r="A28" s="14" t="s">
        <v>42</v>
      </c>
      <c r="B28" s="129">
        <v>711</v>
      </c>
      <c r="C28" s="111">
        <v>585</v>
      </c>
      <c r="D28" s="111">
        <v>126</v>
      </c>
      <c r="E28" s="111">
        <v>130</v>
      </c>
      <c r="F28" s="111">
        <v>108</v>
      </c>
      <c r="G28" s="111">
        <v>22</v>
      </c>
      <c r="H28" s="111"/>
      <c r="I28" s="111"/>
      <c r="J28" s="111"/>
      <c r="K28" s="111">
        <v>581</v>
      </c>
      <c r="L28" s="111">
        <v>477</v>
      </c>
      <c r="M28" s="111">
        <v>104</v>
      </c>
    </row>
    <row r="29" spans="1:13" x14ac:dyDescent="0.3">
      <c r="A29" s="14" t="s">
        <v>43</v>
      </c>
      <c r="B29" s="129">
        <v>689</v>
      </c>
      <c r="C29" s="111">
        <v>473</v>
      </c>
      <c r="D29" s="111">
        <v>216</v>
      </c>
      <c r="E29" s="111">
        <v>83</v>
      </c>
      <c r="F29" s="111">
        <v>27</v>
      </c>
      <c r="G29" s="111">
        <v>56</v>
      </c>
      <c r="H29" s="111"/>
      <c r="I29" s="111"/>
      <c r="J29" s="111"/>
      <c r="K29" s="111">
        <v>606</v>
      </c>
      <c r="L29" s="111">
        <v>446</v>
      </c>
      <c r="M29" s="111">
        <v>160</v>
      </c>
    </row>
    <row r="30" spans="1:13" x14ac:dyDescent="0.3">
      <c r="A30" s="14" t="s">
        <v>44</v>
      </c>
      <c r="B30" s="129">
        <v>625</v>
      </c>
      <c r="C30" s="111">
        <v>502</v>
      </c>
      <c r="D30" s="111">
        <v>123</v>
      </c>
      <c r="E30" s="111">
        <v>138</v>
      </c>
      <c r="F30" s="111">
        <v>110</v>
      </c>
      <c r="G30" s="111">
        <v>28</v>
      </c>
      <c r="H30" s="111"/>
      <c r="I30" s="111"/>
      <c r="J30" s="111"/>
      <c r="K30" s="111">
        <v>487</v>
      </c>
      <c r="L30" s="111">
        <v>392</v>
      </c>
      <c r="M30" s="111">
        <v>95</v>
      </c>
    </row>
    <row r="31" spans="1:13" x14ac:dyDescent="0.3">
      <c r="A31" s="14" t="s">
        <v>45</v>
      </c>
      <c r="B31" s="129">
        <v>657</v>
      </c>
      <c r="C31" s="111">
        <v>508</v>
      </c>
      <c r="D31" s="111">
        <v>149</v>
      </c>
      <c r="E31" s="111">
        <v>90</v>
      </c>
      <c r="F31" s="111">
        <v>62</v>
      </c>
      <c r="G31" s="111">
        <v>28</v>
      </c>
      <c r="H31" s="111"/>
      <c r="I31" s="111"/>
      <c r="J31" s="111"/>
      <c r="K31" s="111">
        <v>567</v>
      </c>
      <c r="L31" s="111">
        <v>446</v>
      </c>
      <c r="M31" s="111">
        <v>121</v>
      </c>
    </row>
    <row r="32" spans="1:13" x14ac:dyDescent="0.3">
      <c r="A32" s="14" t="s">
        <v>46</v>
      </c>
      <c r="B32" s="129">
        <v>643</v>
      </c>
      <c r="C32" s="111">
        <v>483</v>
      </c>
      <c r="D32" s="111">
        <v>160</v>
      </c>
      <c r="E32" s="111">
        <v>147</v>
      </c>
      <c r="F32" s="111">
        <v>110</v>
      </c>
      <c r="G32" s="111">
        <v>37</v>
      </c>
      <c r="H32" s="111"/>
      <c r="I32" s="111"/>
      <c r="J32" s="111"/>
      <c r="K32" s="111">
        <v>496</v>
      </c>
      <c r="L32" s="111">
        <v>373</v>
      </c>
      <c r="M32" s="111">
        <v>123</v>
      </c>
    </row>
    <row r="33" spans="1:13" x14ac:dyDescent="0.3">
      <c r="A33" s="14" t="s">
        <v>47</v>
      </c>
      <c r="B33" s="129">
        <v>724</v>
      </c>
      <c r="C33" s="111">
        <v>533</v>
      </c>
      <c r="D33" s="111">
        <v>191</v>
      </c>
      <c r="E33" s="111">
        <v>125</v>
      </c>
      <c r="F33" s="111">
        <v>76</v>
      </c>
      <c r="G33" s="111">
        <v>49</v>
      </c>
      <c r="H33" s="111"/>
      <c r="I33" s="111"/>
      <c r="J33" s="111"/>
      <c r="K33" s="111">
        <v>599</v>
      </c>
      <c r="L33" s="111">
        <v>457</v>
      </c>
      <c r="M33" s="111">
        <v>142</v>
      </c>
    </row>
    <row r="34" spans="1:13" x14ac:dyDescent="0.3">
      <c r="A34" s="14" t="s">
        <v>64</v>
      </c>
      <c r="B34" s="129">
        <v>478</v>
      </c>
      <c r="C34" s="111">
        <v>371</v>
      </c>
      <c r="D34" s="111">
        <v>107</v>
      </c>
      <c r="E34" s="111">
        <v>70</v>
      </c>
      <c r="F34" s="111">
        <v>47</v>
      </c>
      <c r="G34" s="111">
        <v>23</v>
      </c>
      <c r="H34" s="111"/>
      <c r="I34" s="111"/>
      <c r="J34" s="111"/>
      <c r="K34" s="111">
        <v>408</v>
      </c>
      <c r="L34" s="111">
        <v>324</v>
      </c>
      <c r="M34" s="111">
        <v>84</v>
      </c>
    </row>
    <row r="35" spans="1:13" x14ac:dyDescent="0.3">
      <c r="A35" s="15" t="s">
        <v>65</v>
      </c>
      <c r="B35" s="130">
        <v>529</v>
      </c>
      <c r="C35" s="118">
        <v>404</v>
      </c>
      <c r="D35" s="118">
        <v>125</v>
      </c>
      <c r="E35" s="118">
        <v>131</v>
      </c>
      <c r="F35" s="118">
        <v>98</v>
      </c>
      <c r="G35" s="118">
        <v>33</v>
      </c>
      <c r="H35" s="118"/>
      <c r="I35" s="118"/>
      <c r="J35" s="118"/>
      <c r="K35" s="118">
        <v>398</v>
      </c>
      <c r="L35" s="118">
        <v>306</v>
      </c>
      <c r="M35" s="118">
        <v>92</v>
      </c>
    </row>
    <row r="36" spans="1:13" x14ac:dyDescent="0.3">
      <c r="A36" s="32" t="s">
        <v>407</v>
      </c>
      <c r="B36" s="66"/>
      <c r="C36" s="66"/>
      <c r="D36" s="66"/>
      <c r="E36" s="307"/>
      <c r="F36" s="66"/>
      <c r="G36" s="66"/>
      <c r="H36" s="66"/>
      <c r="I36" s="66"/>
      <c r="J36" s="66"/>
      <c r="K36" s="66"/>
      <c r="L36" s="5"/>
      <c r="M36" s="5"/>
    </row>
    <row r="37" spans="1:13" x14ac:dyDescent="0.3">
      <c r="A37" s="32"/>
      <c r="B37" s="66"/>
      <c r="C37" s="66"/>
      <c r="D37" s="66"/>
      <c r="E37" s="307"/>
      <c r="F37" s="66"/>
      <c r="G37" s="66"/>
      <c r="H37" s="66"/>
      <c r="I37" s="66"/>
      <c r="J37" s="66"/>
      <c r="K37" s="66"/>
      <c r="L37" s="5"/>
      <c r="M37" s="5"/>
    </row>
  </sheetData>
  <mergeCells count="5">
    <mergeCell ref="A4:A5"/>
    <mergeCell ref="B4:D4"/>
    <mergeCell ref="E4:G4"/>
    <mergeCell ref="H4:J4"/>
    <mergeCell ref="K4:M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pane xSplit="1" topLeftCell="B1" activePane="topRight" state="frozen"/>
      <selection pane="topRight" activeCell="C1" sqref="C1"/>
    </sheetView>
  </sheetViews>
  <sheetFormatPr defaultRowHeight="16.5" x14ac:dyDescent="0.3"/>
  <cols>
    <col min="1" max="1" width="9.625" customWidth="1"/>
  </cols>
  <sheetData>
    <row r="1" spans="1:17" ht="18.75" x14ac:dyDescent="0.25">
      <c r="A1" s="436"/>
      <c r="B1" s="436"/>
      <c r="C1" s="436" t="s">
        <v>752</v>
      </c>
      <c r="D1" s="436"/>
      <c r="E1" s="438"/>
      <c r="F1" s="438"/>
      <c r="G1" s="438"/>
      <c r="H1" s="438"/>
      <c r="I1" s="438"/>
      <c r="J1" s="438"/>
      <c r="K1" s="438"/>
      <c r="L1" s="439" t="s">
        <v>0</v>
      </c>
      <c r="M1" s="438"/>
      <c r="N1" s="439" t="s">
        <v>0</v>
      </c>
      <c r="O1" s="438"/>
      <c r="P1" s="438"/>
      <c r="Q1" s="438"/>
    </row>
    <row r="2" spans="1:17" x14ac:dyDescent="0.3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17" x14ac:dyDescent="0.3">
      <c r="A3" s="437"/>
      <c r="B3" s="310" t="s">
        <v>724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</row>
    <row r="4" spans="1:17" x14ac:dyDescent="0.3">
      <c r="A4" s="440" t="s">
        <v>725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24" customHeight="1" x14ac:dyDescent="0.3">
      <c r="A5" s="872" t="s">
        <v>726</v>
      </c>
      <c r="B5" s="874" t="s">
        <v>727</v>
      </c>
      <c r="C5" s="875"/>
      <c r="D5" s="875"/>
      <c r="E5" s="875"/>
      <c r="F5" s="875"/>
      <c r="G5" s="875"/>
      <c r="H5" s="875"/>
      <c r="I5" s="875"/>
      <c r="J5" s="875"/>
      <c r="K5" s="876"/>
      <c r="L5" s="874" t="s">
        <v>728</v>
      </c>
      <c r="M5" s="875"/>
      <c r="N5" s="875"/>
      <c r="O5" s="875"/>
      <c r="P5" s="875"/>
      <c r="Q5" s="875"/>
    </row>
    <row r="6" spans="1:17" ht="54" x14ac:dyDescent="0.3">
      <c r="A6" s="873"/>
      <c r="B6" s="441"/>
      <c r="C6" s="442" t="s">
        <v>729</v>
      </c>
      <c r="D6" s="442" t="s">
        <v>730</v>
      </c>
      <c r="E6" s="442" t="s">
        <v>731</v>
      </c>
      <c r="F6" s="442" t="s">
        <v>732</v>
      </c>
      <c r="G6" s="442" t="s">
        <v>733</v>
      </c>
      <c r="H6" s="442" t="s">
        <v>734</v>
      </c>
      <c r="I6" s="442" t="s">
        <v>735</v>
      </c>
      <c r="J6" s="442" t="s">
        <v>736</v>
      </c>
      <c r="K6" s="443" t="s">
        <v>101</v>
      </c>
      <c r="L6" s="441" t="s">
        <v>737</v>
      </c>
      <c r="M6" s="443" t="s">
        <v>94</v>
      </c>
      <c r="N6" s="443" t="s">
        <v>95</v>
      </c>
      <c r="O6" s="443" t="s">
        <v>738</v>
      </c>
      <c r="P6" s="443" t="s">
        <v>104</v>
      </c>
      <c r="Q6" s="444" t="s">
        <v>739</v>
      </c>
    </row>
    <row r="7" spans="1:17" ht="24" customHeight="1" x14ac:dyDescent="0.3">
      <c r="A7" s="54" t="s">
        <v>82</v>
      </c>
      <c r="B7" s="55">
        <v>16</v>
      </c>
      <c r="C7" s="36">
        <v>0</v>
      </c>
      <c r="D7" s="35">
        <v>0</v>
      </c>
      <c r="E7" s="35"/>
      <c r="F7" s="36">
        <v>0</v>
      </c>
      <c r="G7" s="35">
        <v>0</v>
      </c>
      <c r="H7" s="35">
        <v>0</v>
      </c>
      <c r="I7" s="35">
        <v>0</v>
      </c>
      <c r="J7" s="56">
        <v>8</v>
      </c>
      <c r="K7" s="56">
        <v>8</v>
      </c>
      <c r="L7" s="56">
        <v>8</v>
      </c>
      <c r="M7" s="35">
        <v>0</v>
      </c>
      <c r="N7" s="56">
        <v>2</v>
      </c>
      <c r="O7" s="35">
        <v>0</v>
      </c>
      <c r="P7" s="35">
        <v>6</v>
      </c>
      <c r="Q7" s="35">
        <v>0</v>
      </c>
    </row>
    <row r="8" spans="1:17" ht="24" customHeight="1" x14ac:dyDescent="0.3">
      <c r="A8" s="54" t="s">
        <v>22</v>
      </c>
      <c r="B8" s="55">
        <v>29</v>
      </c>
      <c r="C8" s="36">
        <v>0</v>
      </c>
      <c r="D8" s="35">
        <v>1</v>
      </c>
      <c r="E8" s="35"/>
      <c r="F8" s="36">
        <v>0</v>
      </c>
      <c r="G8" s="35">
        <v>0</v>
      </c>
      <c r="H8" s="35">
        <v>0</v>
      </c>
      <c r="I8" s="35">
        <v>0</v>
      </c>
      <c r="J8" s="56">
        <v>14</v>
      </c>
      <c r="K8" s="56">
        <v>14</v>
      </c>
      <c r="L8" s="56">
        <v>15</v>
      </c>
      <c r="M8" s="35">
        <v>0</v>
      </c>
      <c r="N8" s="56">
        <v>6</v>
      </c>
      <c r="O8" s="35">
        <v>1</v>
      </c>
      <c r="P8" s="35">
        <v>7</v>
      </c>
      <c r="Q8" s="35">
        <v>1</v>
      </c>
    </row>
    <row r="9" spans="1:17" ht="24" customHeight="1" x14ac:dyDescent="0.3">
      <c r="A9" s="14" t="s">
        <v>83</v>
      </c>
      <c r="B9" s="57">
        <v>1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2</v>
      </c>
      <c r="M9" s="58">
        <v>0</v>
      </c>
      <c r="N9" s="58">
        <v>1</v>
      </c>
      <c r="O9" s="58">
        <v>0</v>
      </c>
      <c r="P9" s="58">
        <v>1</v>
      </c>
      <c r="Q9" s="59">
        <v>0</v>
      </c>
    </row>
    <row r="10" spans="1:17" ht="24" customHeight="1" x14ac:dyDescent="0.3">
      <c r="A10" s="14" t="s">
        <v>24</v>
      </c>
      <c r="B10" s="57">
        <v>1</v>
      </c>
      <c r="C10" s="58">
        <v>0</v>
      </c>
      <c r="D10" s="58">
        <v>0</v>
      </c>
      <c r="E10" s="58">
        <v>0</v>
      </c>
      <c r="F10" s="58">
        <v>1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1</v>
      </c>
      <c r="M10" s="58">
        <v>0</v>
      </c>
      <c r="N10" s="58">
        <v>1</v>
      </c>
      <c r="O10" s="58">
        <v>0</v>
      </c>
      <c r="P10" s="58">
        <v>0</v>
      </c>
      <c r="Q10" s="59">
        <v>0</v>
      </c>
    </row>
    <row r="11" spans="1:17" ht="24" customHeight="1" x14ac:dyDescent="0.3">
      <c r="A11" s="15" t="s">
        <v>25</v>
      </c>
      <c r="B11" s="60">
        <v>2</v>
      </c>
      <c r="C11" s="61">
        <v>0</v>
      </c>
      <c r="D11" s="61">
        <v>0</v>
      </c>
      <c r="E11" s="61">
        <v>0</v>
      </c>
      <c r="F11" s="61">
        <v>2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2</v>
      </c>
      <c r="M11" s="61">
        <v>0</v>
      </c>
      <c r="N11" s="61">
        <v>1</v>
      </c>
      <c r="O11" s="61"/>
      <c r="P11" s="61">
        <v>1</v>
      </c>
      <c r="Q11" s="62"/>
    </row>
    <row r="12" spans="1:17" ht="24" customHeight="1" x14ac:dyDescent="0.3">
      <c r="A12" s="15" t="s">
        <v>26</v>
      </c>
      <c r="B12" s="63">
        <v>1</v>
      </c>
      <c r="C12" s="49">
        <v>0</v>
      </c>
      <c r="D12" s="49">
        <v>0</v>
      </c>
      <c r="E12" s="49">
        <v>0</v>
      </c>
      <c r="F12" s="64">
        <v>1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52">
        <f>SUM(M12:Q12)</f>
        <v>1</v>
      </c>
      <c r="M12" s="49">
        <v>0</v>
      </c>
      <c r="N12" s="49">
        <v>0</v>
      </c>
      <c r="O12" s="49">
        <v>0</v>
      </c>
      <c r="P12" s="64">
        <v>1</v>
      </c>
      <c r="Q12" s="49">
        <v>0</v>
      </c>
    </row>
    <row r="13" spans="1:17" x14ac:dyDescent="0.3">
      <c r="A13" s="4" t="s">
        <v>50</v>
      </c>
      <c r="B13" s="445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</row>
    <row r="14" spans="1:17" x14ac:dyDescent="0.3">
      <c r="A14" s="437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302"/>
      <c r="M14" s="437"/>
      <c r="N14" s="437"/>
      <c r="O14" s="437"/>
      <c r="P14" s="437"/>
      <c r="Q14" s="437"/>
    </row>
    <row r="15" spans="1:17" x14ac:dyDescent="0.3">
      <c r="A15" s="437"/>
      <c r="B15" s="446" t="s">
        <v>96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</row>
    <row r="16" spans="1:17" x14ac:dyDescent="0.3">
      <c r="A16" s="446" t="s">
        <v>97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</row>
    <row r="17" spans="1:17" ht="24" customHeight="1" x14ac:dyDescent="0.3">
      <c r="A17" s="872" t="s">
        <v>740</v>
      </c>
      <c r="B17" s="874" t="s">
        <v>741</v>
      </c>
      <c r="C17" s="875"/>
      <c r="D17" s="875"/>
      <c r="E17" s="875"/>
      <c r="F17" s="875"/>
      <c r="G17" s="875"/>
      <c r="H17" s="875"/>
      <c r="I17" s="875"/>
      <c r="J17" s="876"/>
      <c r="K17" s="447"/>
      <c r="L17" s="448" t="s">
        <v>98</v>
      </c>
      <c r="M17" s="448" t="s">
        <v>99</v>
      </c>
      <c r="N17" s="448" t="s">
        <v>742</v>
      </c>
      <c r="O17" s="448" t="s">
        <v>743</v>
      </c>
      <c r="P17" s="449"/>
      <c r="Q17" s="449"/>
    </row>
    <row r="18" spans="1:17" ht="54" x14ac:dyDescent="0.3">
      <c r="A18" s="873"/>
      <c r="B18" s="450"/>
      <c r="C18" s="442" t="s">
        <v>744</v>
      </c>
      <c r="D18" s="442" t="s">
        <v>745</v>
      </c>
      <c r="E18" s="442" t="s">
        <v>746</v>
      </c>
      <c r="F18" s="442" t="s">
        <v>747</v>
      </c>
      <c r="G18" s="442" t="s">
        <v>748</v>
      </c>
      <c r="H18" s="442" t="s">
        <v>749</v>
      </c>
      <c r="I18" s="442" t="s">
        <v>100</v>
      </c>
      <c r="J18" s="442" t="s">
        <v>101</v>
      </c>
      <c r="K18" s="450"/>
      <c r="L18" s="442" t="s">
        <v>750</v>
      </c>
      <c r="M18" s="442" t="s">
        <v>102</v>
      </c>
      <c r="N18" s="442" t="s">
        <v>103</v>
      </c>
      <c r="O18" s="442" t="s">
        <v>751</v>
      </c>
      <c r="P18" s="451" t="s">
        <v>104</v>
      </c>
      <c r="Q18" s="444" t="s">
        <v>739</v>
      </c>
    </row>
    <row r="19" spans="1:17" ht="24" customHeight="1" x14ac:dyDescent="0.3">
      <c r="A19" s="14" t="s">
        <v>82</v>
      </c>
      <c r="B19" s="55">
        <v>8</v>
      </c>
      <c r="C19" s="67">
        <v>0</v>
      </c>
      <c r="D19" s="67">
        <v>0</v>
      </c>
      <c r="E19" s="35">
        <v>3</v>
      </c>
      <c r="F19" s="67">
        <v>0</v>
      </c>
      <c r="G19" s="67">
        <v>0</v>
      </c>
      <c r="H19" s="67">
        <v>0</v>
      </c>
      <c r="I19" s="67">
        <v>0</v>
      </c>
      <c r="J19" s="56">
        <v>5</v>
      </c>
      <c r="K19" s="56">
        <v>8</v>
      </c>
      <c r="L19" s="67">
        <v>0</v>
      </c>
      <c r="M19" s="56">
        <v>2</v>
      </c>
      <c r="N19" s="35">
        <v>5</v>
      </c>
      <c r="O19" s="67">
        <v>1</v>
      </c>
      <c r="P19" s="67">
        <v>0</v>
      </c>
      <c r="Q19" s="67">
        <v>0</v>
      </c>
    </row>
    <row r="20" spans="1:17" ht="24" customHeight="1" x14ac:dyDescent="0.3">
      <c r="A20" s="14" t="s">
        <v>22</v>
      </c>
      <c r="B20" s="55">
        <v>11</v>
      </c>
      <c r="C20" s="67">
        <v>0</v>
      </c>
      <c r="D20" s="67">
        <v>0</v>
      </c>
      <c r="E20" s="35">
        <v>6</v>
      </c>
      <c r="F20" s="67">
        <v>0</v>
      </c>
      <c r="G20" s="67">
        <v>1</v>
      </c>
      <c r="H20" s="67">
        <v>0</v>
      </c>
      <c r="I20" s="67">
        <v>2</v>
      </c>
      <c r="J20" s="56">
        <v>1</v>
      </c>
      <c r="K20" s="56">
        <v>11</v>
      </c>
      <c r="L20" s="67">
        <v>0</v>
      </c>
      <c r="M20" s="56">
        <v>3</v>
      </c>
      <c r="N20" s="35">
        <v>5</v>
      </c>
      <c r="O20" s="67">
        <v>0</v>
      </c>
      <c r="P20" s="67">
        <v>2</v>
      </c>
      <c r="Q20" s="67">
        <v>1</v>
      </c>
    </row>
    <row r="21" spans="1:17" ht="24" customHeight="1" x14ac:dyDescent="0.3">
      <c r="A21" s="14" t="s">
        <v>83</v>
      </c>
      <c r="B21" s="68">
        <v>21</v>
      </c>
      <c r="C21" s="69">
        <v>1</v>
      </c>
      <c r="D21" s="69">
        <v>0</v>
      </c>
      <c r="E21" s="69">
        <v>10</v>
      </c>
      <c r="F21" s="69">
        <v>0</v>
      </c>
      <c r="G21" s="69">
        <v>0</v>
      </c>
      <c r="H21" s="69">
        <v>0</v>
      </c>
      <c r="I21" s="69">
        <v>0</v>
      </c>
      <c r="J21" s="70">
        <v>4</v>
      </c>
      <c r="K21" s="70">
        <v>27</v>
      </c>
      <c r="L21" s="69">
        <v>0</v>
      </c>
      <c r="M21" s="69">
        <v>4</v>
      </c>
      <c r="N21" s="69">
        <v>5</v>
      </c>
      <c r="O21" s="69">
        <v>2</v>
      </c>
      <c r="P21" s="70">
        <v>6</v>
      </c>
      <c r="Q21" s="70">
        <v>10</v>
      </c>
    </row>
    <row r="22" spans="1:17" ht="24" customHeight="1" x14ac:dyDescent="0.3">
      <c r="A22" s="14" t="s">
        <v>24</v>
      </c>
      <c r="B22" s="71">
        <v>5</v>
      </c>
      <c r="C22" s="72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2</v>
      </c>
      <c r="J22" s="73">
        <v>2</v>
      </c>
      <c r="K22" s="73">
        <v>5</v>
      </c>
      <c r="L22" s="72">
        <v>1</v>
      </c>
      <c r="M22" s="72">
        <v>1</v>
      </c>
      <c r="N22" s="72">
        <v>2</v>
      </c>
      <c r="O22" s="72">
        <v>0</v>
      </c>
      <c r="P22" s="73">
        <v>0</v>
      </c>
      <c r="Q22" s="73">
        <v>1</v>
      </c>
    </row>
    <row r="23" spans="1:17" ht="24" customHeight="1" x14ac:dyDescent="0.3">
      <c r="A23" s="15" t="s">
        <v>25</v>
      </c>
      <c r="B23" s="74">
        <v>4</v>
      </c>
      <c r="C23" s="75">
        <v>0</v>
      </c>
      <c r="D23" s="75">
        <v>1</v>
      </c>
      <c r="E23" s="75">
        <v>0</v>
      </c>
      <c r="F23" s="75">
        <v>0</v>
      </c>
      <c r="G23" s="75">
        <v>0</v>
      </c>
      <c r="H23" s="75">
        <v>1</v>
      </c>
      <c r="I23" s="75">
        <v>0</v>
      </c>
      <c r="J23" s="76">
        <v>2</v>
      </c>
      <c r="K23" s="76">
        <v>4</v>
      </c>
      <c r="L23" s="75">
        <v>0</v>
      </c>
      <c r="M23" s="75">
        <v>0</v>
      </c>
      <c r="N23" s="75">
        <v>2</v>
      </c>
      <c r="O23" s="75">
        <v>0</v>
      </c>
      <c r="P23" s="76">
        <v>2</v>
      </c>
      <c r="Q23" s="76">
        <v>0</v>
      </c>
    </row>
    <row r="24" spans="1:17" ht="24" customHeight="1" x14ac:dyDescent="0.3">
      <c r="A24" s="15" t="s">
        <v>26</v>
      </c>
      <c r="B24" s="77">
        <f t="shared" ref="B24" si="0">SUM(C24:J24)</f>
        <v>6</v>
      </c>
      <c r="C24" s="585">
        <v>0</v>
      </c>
      <c r="D24" s="64">
        <v>1</v>
      </c>
      <c r="E24" s="64">
        <v>2</v>
      </c>
      <c r="F24" s="585">
        <v>0</v>
      </c>
      <c r="G24" s="64">
        <v>1</v>
      </c>
      <c r="H24" s="64">
        <v>1</v>
      </c>
      <c r="I24" s="49">
        <v>0</v>
      </c>
      <c r="J24" s="65">
        <v>1</v>
      </c>
      <c r="K24" s="65">
        <f t="shared" ref="K24" si="1">SUM(L24:Q24)</f>
        <v>4</v>
      </c>
      <c r="L24" s="49">
        <v>0</v>
      </c>
      <c r="M24" s="49">
        <v>0</v>
      </c>
      <c r="N24" s="64">
        <v>4</v>
      </c>
      <c r="O24" s="49">
        <v>0</v>
      </c>
      <c r="P24" s="49">
        <v>0</v>
      </c>
      <c r="Q24" s="49">
        <v>0</v>
      </c>
    </row>
    <row r="25" spans="1:17" x14ac:dyDescent="0.3">
      <c r="A25" s="4" t="s">
        <v>50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20" t="s">
        <v>105</v>
      </c>
      <c r="B26" s="78"/>
      <c r="C26" s="79"/>
      <c r="D26" s="79"/>
      <c r="E26" s="79"/>
      <c r="F26" s="79"/>
      <c r="G26" s="79"/>
      <c r="H26" s="79"/>
      <c r="I26" s="79"/>
      <c r="J26" s="79"/>
      <c r="K26" s="78"/>
      <c r="L26" s="79"/>
      <c r="M26" s="79"/>
      <c r="N26" s="79"/>
      <c r="O26" s="79"/>
      <c r="P26" s="5"/>
      <c r="Q26" s="5"/>
    </row>
    <row r="27" spans="1:17" x14ac:dyDescent="0.3">
      <c r="A27" s="179"/>
      <c r="B27" s="281"/>
      <c r="C27" s="302"/>
      <c r="D27" s="302"/>
      <c r="E27" s="302"/>
      <c r="F27" s="302"/>
      <c r="G27" s="302"/>
      <c r="H27" s="302"/>
      <c r="I27" s="302"/>
      <c r="J27" s="281"/>
      <c r="K27" s="281"/>
      <c r="L27" s="302"/>
      <c r="M27" s="302"/>
      <c r="N27" s="302"/>
      <c r="O27" s="302"/>
      <c r="P27" s="281"/>
      <c r="Q27" s="281"/>
    </row>
  </sheetData>
  <mergeCells count="5">
    <mergeCell ref="A5:A6"/>
    <mergeCell ref="B5:K5"/>
    <mergeCell ref="L5:Q5"/>
    <mergeCell ref="A17:A18"/>
    <mergeCell ref="B17:J17"/>
  </mergeCells>
  <phoneticPr fontId="3" type="noConversion"/>
  <pageMargins left="0.70866141732283472" right="0.31496062992125984" top="0.55118110236220474" bottom="0.35433070866141736" header="0.31496062992125984" footer="0.1181102362204724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workbookViewId="0">
      <selection activeCell="C1" sqref="C1"/>
    </sheetView>
  </sheetViews>
  <sheetFormatPr defaultRowHeight="16.5" x14ac:dyDescent="0.3"/>
  <sheetData>
    <row r="1" spans="1:24" s="5" customFormat="1" ht="28.5" customHeight="1" x14ac:dyDescent="0.3">
      <c r="C1" s="43" t="s">
        <v>106</v>
      </c>
      <c r="D1" s="16"/>
      <c r="E1" s="16"/>
      <c r="H1" s="20" t="s">
        <v>0</v>
      </c>
      <c r="I1" s="20"/>
    </row>
    <row r="2" spans="1:24" s="5" customFormat="1" ht="5.25" customHeight="1" x14ac:dyDescent="0.3"/>
    <row r="3" spans="1:24" s="5" customFormat="1" ht="20.100000000000001" customHeight="1" x14ac:dyDescent="0.3">
      <c r="A3" s="20" t="s">
        <v>107</v>
      </c>
      <c r="N3" s="20" t="s">
        <v>0</v>
      </c>
    </row>
    <row r="4" spans="1:24" s="5" customFormat="1" ht="20.100000000000001" customHeight="1" x14ac:dyDescent="0.3">
      <c r="A4" s="877" t="s">
        <v>2</v>
      </c>
      <c r="B4" s="880" t="s">
        <v>108</v>
      </c>
      <c r="C4" s="881"/>
      <c r="D4" s="881"/>
      <c r="E4" s="881"/>
      <c r="F4" s="882"/>
      <c r="G4" s="883" t="s">
        <v>109</v>
      </c>
      <c r="H4" s="884"/>
      <c r="I4" s="884"/>
      <c r="J4" s="884"/>
      <c r="K4" s="884"/>
      <c r="L4" s="884"/>
      <c r="M4" s="884"/>
      <c r="N4" s="884"/>
      <c r="O4" s="884"/>
      <c r="P4" s="884"/>
      <c r="Q4" s="884"/>
    </row>
    <row r="5" spans="1:24" s="5" customFormat="1" ht="20.100000000000001" customHeight="1" x14ac:dyDescent="0.3">
      <c r="A5" s="878"/>
      <c r="B5" s="491"/>
      <c r="C5" s="885" t="s">
        <v>110</v>
      </c>
      <c r="D5" s="885" t="s">
        <v>111</v>
      </c>
      <c r="E5" s="885" t="s">
        <v>112</v>
      </c>
      <c r="F5" s="885" t="s">
        <v>113</v>
      </c>
      <c r="G5" s="81"/>
      <c r="H5" s="885" t="s">
        <v>114</v>
      </c>
      <c r="I5" s="885" t="s">
        <v>115</v>
      </c>
      <c r="J5" s="885" t="s">
        <v>116</v>
      </c>
      <c r="K5" s="473"/>
      <c r="L5" s="467"/>
      <c r="M5" s="885" t="s">
        <v>117</v>
      </c>
      <c r="N5" s="885" t="s">
        <v>118</v>
      </c>
      <c r="O5" s="885" t="s">
        <v>119</v>
      </c>
      <c r="P5" s="883" t="s">
        <v>120</v>
      </c>
      <c r="Q5" s="888" t="s">
        <v>121</v>
      </c>
    </row>
    <row r="6" spans="1:24" s="82" customFormat="1" ht="30.75" customHeight="1" x14ac:dyDescent="0.3">
      <c r="A6" s="879"/>
      <c r="B6" s="490"/>
      <c r="C6" s="886"/>
      <c r="D6" s="886"/>
      <c r="E6" s="886"/>
      <c r="F6" s="886"/>
      <c r="G6" s="474"/>
      <c r="H6" s="886"/>
      <c r="I6" s="886"/>
      <c r="J6" s="886"/>
      <c r="K6" s="490" t="s">
        <v>122</v>
      </c>
      <c r="L6" s="471" t="s">
        <v>123</v>
      </c>
      <c r="M6" s="886"/>
      <c r="N6" s="886"/>
      <c r="O6" s="886"/>
      <c r="P6" s="887"/>
      <c r="Q6" s="889"/>
    </row>
    <row r="7" spans="1:24" s="21" customFormat="1" ht="24" customHeight="1" x14ac:dyDescent="0.3">
      <c r="A7" s="14" t="s">
        <v>82</v>
      </c>
      <c r="B7" s="508">
        <v>30</v>
      </c>
      <c r="C7" s="509">
        <v>3</v>
      </c>
      <c r="D7" s="509">
        <v>3</v>
      </c>
      <c r="E7" s="509">
        <v>1</v>
      </c>
      <c r="F7" s="509">
        <v>23</v>
      </c>
      <c r="G7" s="509">
        <v>619</v>
      </c>
      <c r="H7" s="509">
        <v>192</v>
      </c>
      <c r="I7" s="509">
        <v>0</v>
      </c>
      <c r="J7" s="509">
        <v>0</v>
      </c>
      <c r="K7" s="509">
        <v>39</v>
      </c>
      <c r="L7" s="509">
        <v>5</v>
      </c>
      <c r="M7" s="509">
        <v>4</v>
      </c>
      <c r="N7" s="509">
        <v>0</v>
      </c>
      <c r="O7" s="509">
        <v>370</v>
      </c>
      <c r="P7" s="509">
        <v>0</v>
      </c>
      <c r="Q7" s="510">
        <v>14</v>
      </c>
    </row>
    <row r="8" spans="1:24" s="21" customFormat="1" ht="24" customHeight="1" x14ac:dyDescent="0.3">
      <c r="A8" s="14" t="s">
        <v>22</v>
      </c>
      <c r="B8" s="511">
        <v>30</v>
      </c>
      <c r="C8" s="512">
        <v>2</v>
      </c>
      <c r="D8" s="512">
        <v>2</v>
      </c>
      <c r="E8" s="512">
        <v>3</v>
      </c>
      <c r="F8" s="512">
        <v>23</v>
      </c>
      <c r="G8" s="512">
        <v>618</v>
      </c>
      <c r="H8" s="512">
        <v>187</v>
      </c>
      <c r="I8" s="512">
        <v>1</v>
      </c>
      <c r="J8" s="512">
        <v>0</v>
      </c>
      <c r="K8" s="512">
        <v>43</v>
      </c>
      <c r="L8" s="512">
        <v>5</v>
      </c>
      <c r="M8" s="512">
        <v>2</v>
      </c>
      <c r="N8" s="512">
        <v>0</v>
      </c>
      <c r="O8" s="512">
        <v>369</v>
      </c>
      <c r="P8" s="512">
        <v>0</v>
      </c>
      <c r="Q8" s="513">
        <v>16</v>
      </c>
    </row>
    <row r="9" spans="1:24" s="21" customFormat="1" ht="24" customHeight="1" x14ac:dyDescent="0.3">
      <c r="A9" s="14" t="s">
        <v>23</v>
      </c>
      <c r="B9" s="586">
        <v>43</v>
      </c>
      <c r="C9" s="587">
        <v>3</v>
      </c>
      <c r="D9" s="587">
        <v>2</v>
      </c>
      <c r="E9" s="587">
        <v>4</v>
      </c>
      <c r="F9" s="587">
        <v>34</v>
      </c>
      <c r="G9" s="587">
        <v>740</v>
      </c>
      <c r="H9" s="588">
        <v>188</v>
      </c>
      <c r="I9" s="588">
        <v>1</v>
      </c>
      <c r="J9" s="588">
        <v>0</v>
      </c>
      <c r="K9" s="588">
        <v>43</v>
      </c>
      <c r="L9" s="588">
        <v>5</v>
      </c>
      <c r="M9" s="588">
        <v>1</v>
      </c>
      <c r="N9" s="588">
        <v>0</v>
      </c>
      <c r="O9" s="588">
        <v>489</v>
      </c>
      <c r="P9" s="588">
        <v>0</v>
      </c>
      <c r="Q9" s="589">
        <v>18</v>
      </c>
    </row>
    <row r="10" spans="1:24" s="21" customFormat="1" ht="24" customHeight="1" x14ac:dyDescent="0.3">
      <c r="A10" s="14" t="s">
        <v>24</v>
      </c>
      <c r="B10" s="590">
        <v>47</v>
      </c>
      <c r="C10" s="519">
        <v>3</v>
      </c>
      <c r="D10" s="519">
        <v>2</v>
      </c>
      <c r="E10" s="519">
        <v>8</v>
      </c>
      <c r="F10" s="519">
        <v>34</v>
      </c>
      <c r="G10" s="519">
        <v>787</v>
      </c>
      <c r="H10" s="518">
        <v>191</v>
      </c>
      <c r="I10" s="518">
        <v>3</v>
      </c>
      <c r="J10" s="518">
        <v>0</v>
      </c>
      <c r="K10" s="518">
        <v>41</v>
      </c>
      <c r="L10" s="518">
        <v>7</v>
      </c>
      <c r="M10" s="518">
        <v>1</v>
      </c>
      <c r="N10" s="518">
        <v>0</v>
      </c>
      <c r="O10" s="518">
        <v>532</v>
      </c>
      <c r="P10" s="518">
        <v>0</v>
      </c>
      <c r="Q10" s="591">
        <v>19</v>
      </c>
    </row>
    <row r="11" spans="1:24" s="21" customFormat="1" ht="24" customHeight="1" x14ac:dyDescent="0.3">
      <c r="A11" s="15" t="s">
        <v>25</v>
      </c>
      <c r="B11" s="592">
        <v>50</v>
      </c>
      <c r="C11" s="593">
        <v>1</v>
      </c>
      <c r="D11" s="593">
        <v>2</v>
      </c>
      <c r="E11" s="593">
        <v>9</v>
      </c>
      <c r="F11" s="593">
        <v>38</v>
      </c>
      <c r="G11" s="593">
        <v>787</v>
      </c>
      <c r="H11" s="594">
        <v>194</v>
      </c>
      <c r="I11" s="594">
        <v>4</v>
      </c>
      <c r="J11" s="594">
        <v>0</v>
      </c>
      <c r="K11" s="594">
        <v>44</v>
      </c>
      <c r="L11" s="594">
        <v>7</v>
      </c>
      <c r="M11" s="594">
        <v>1</v>
      </c>
      <c r="N11" s="594">
        <v>0</v>
      </c>
      <c r="O11" s="594">
        <v>521</v>
      </c>
      <c r="P11" s="594">
        <v>0</v>
      </c>
      <c r="Q11" s="595">
        <v>23</v>
      </c>
    </row>
    <row r="12" spans="1:24" s="21" customFormat="1" ht="24" customHeight="1" x14ac:dyDescent="0.3">
      <c r="A12" s="15" t="s">
        <v>26</v>
      </c>
      <c r="B12" s="83">
        <v>47</v>
      </c>
      <c r="C12" s="84">
        <v>2</v>
      </c>
      <c r="D12" s="84">
        <v>2</v>
      </c>
      <c r="E12" s="84">
        <v>9</v>
      </c>
      <c r="F12" s="355">
        <v>34</v>
      </c>
      <c r="G12" s="84">
        <v>821</v>
      </c>
      <c r="H12" s="85">
        <f t="shared" ref="H12:Q12" si="0">SUM(H14:H36)</f>
        <v>192</v>
      </c>
      <c r="I12" s="85">
        <f t="shared" si="0"/>
        <v>4</v>
      </c>
      <c r="J12" s="85">
        <f t="shared" si="0"/>
        <v>0</v>
      </c>
      <c r="K12" s="85">
        <f t="shared" si="0"/>
        <v>40</v>
      </c>
      <c r="L12" s="85">
        <f t="shared" si="0"/>
        <v>7</v>
      </c>
      <c r="M12" s="85">
        <f t="shared" si="0"/>
        <v>1</v>
      </c>
      <c r="N12" s="85">
        <f t="shared" si="0"/>
        <v>0</v>
      </c>
      <c r="O12" s="85">
        <f t="shared" si="0"/>
        <v>558</v>
      </c>
      <c r="P12" s="85">
        <f t="shared" si="0"/>
        <v>0</v>
      </c>
      <c r="Q12" s="86">
        <f t="shared" si="0"/>
        <v>26</v>
      </c>
    </row>
    <row r="13" spans="1:24" s="367" customFormat="1" ht="18" customHeight="1" x14ac:dyDescent="0.3">
      <c r="A13" s="371"/>
      <c r="B13" s="368">
        <f>SUM(B14:B36)</f>
        <v>47</v>
      </c>
      <c r="C13" s="365">
        <f t="shared" ref="C13:Q13" si="1">SUM(C14:C36)</f>
        <v>2</v>
      </c>
      <c r="D13" s="365">
        <f t="shared" si="1"/>
        <v>2</v>
      </c>
      <c r="E13" s="365">
        <f t="shared" si="1"/>
        <v>9</v>
      </c>
      <c r="F13" s="365">
        <f t="shared" si="1"/>
        <v>34</v>
      </c>
      <c r="G13" s="365">
        <f t="shared" si="1"/>
        <v>821</v>
      </c>
      <c r="H13" s="365">
        <f t="shared" si="1"/>
        <v>192</v>
      </c>
      <c r="I13" s="365">
        <f t="shared" si="1"/>
        <v>4</v>
      </c>
      <c r="J13" s="365">
        <f t="shared" si="1"/>
        <v>0</v>
      </c>
      <c r="K13" s="365">
        <f t="shared" si="1"/>
        <v>40</v>
      </c>
      <c r="L13" s="365">
        <f t="shared" si="1"/>
        <v>7</v>
      </c>
      <c r="M13" s="365">
        <f t="shared" si="1"/>
        <v>1</v>
      </c>
      <c r="N13" s="365">
        <f t="shared" si="1"/>
        <v>0</v>
      </c>
      <c r="O13" s="365">
        <f t="shared" si="1"/>
        <v>558</v>
      </c>
      <c r="P13" s="365">
        <f t="shared" si="1"/>
        <v>0</v>
      </c>
      <c r="Q13" s="365">
        <f t="shared" si="1"/>
        <v>26</v>
      </c>
      <c r="R13" s="366"/>
      <c r="S13" s="366"/>
      <c r="T13" s="366"/>
      <c r="U13" s="366"/>
    </row>
    <row r="14" spans="1:24" s="5" customFormat="1" ht="18" customHeight="1" x14ac:dyDescent="0.3">
      <c r="A14" s="14" t="s">
        <v>27</v>
      </c>
      <c r="B14" s="369">
        <f>C14+D14+E14+F14</f>
        <v>2</v>
      </c>
      <c r="C14" s="362"/>
      <c r="D14" s="362"/>
      <c r="E14" s="362"/>
      <c r="F14" s="362">
        <v>2</v>
      </c>
      <c r="G14" s="362">
        <f>SUM(H14:Q14)-L14</f>
        <v>20</v>
      </c>
      <c r="H14" s="362">
        <v>7</v>
      </c>
      <c r="I14" s="362">
        <v>0</v>
      </c>
      <c r="J14" s="362">
        <v>0</v>
      </c>
      <c r="K14" s="362">
        <v>3</v>
      </c>
      <c r="L14" s="362">
        <v>0</v>
      </c>
      <c r="M14" s="362">
        <v>0</v>
      </c>
      <c r="N14" s="362">
        <v>0</v>
      </c>
      <c r="O14" s="362">
        <v>10</v>
      </c>
      <c r="P14" s="362">
        <v>0</v>
      </c>
      <c r="Q14" s="362">
        <v>0</v>
      </c>
      <c r="U14" s="87"/>
      <c r="W14" s="88"/>
      <c r="X14" s="88"/>
    </row>
    <row r="15" spans="1:24" s="5" customFormat="1" ht="18" customHeight="1" x14ac:dyDescent="0.3">
      <c r="A15" s="14" t="s">
        <v>28</v>
      </c>
      <c r="B15" s="370">
        <f t="shared" ref="B15:B36" si="2">C15+D15+E15+F15</f>
        <v>1</v>
      </c>
      <c r="C15" s="363"/>
      <c r="D15" s="363"/>
      <c r="E15" s="363">
        <v>1</v>
      </c>
      <c r="F15" s="363"/>
      <c r="G15" s="362">
        <f t="shared" ref="G15:G36" si="3">SUM(H15:Q15)-L15</f>
        <v>66</v>
      </c>
      <c r="H15" s="363">
        <v>13</v>
      </c>
      <c r="I15" s="363">
        <v>1</v>
      </c>
      <c r="J15" s="363">
        <v>0</v>
      </c>
      <c r="K15" s="363">
        <v>3</v>
      </c>
      <c r="L15" s="363">
        <v>0</v>
      </c>
      <c r="M15" s="363">
        <v>0</v>
      </c>
      <c r="N15" s="363">
        <v>0</v>
      </c>
      <c r="O15" s="363">
        <v>47</v>
      </c>
      <c r="P15" s="363">
        <v>0</v>
      </c>
      <c r="Q15" s="363">
        <v>2</v>
      </c>
      <c r="U15" s="87"/>
      <c r="W15" s="88"/>
      <c r="X15" s="88"/>
    </row>
    <row r="16" spans="1:24" s="5" customFormat="1" ht="18" customHeight="1" x14ac:dyDescent="0.3">
      <c r="A16" s="14" t="s">
        <v>29</v>
      </c>
      <c r="B16" s="370">
        <f t="shared" si="2"/>
        <v>7</v>
      </c>
      <c r="C16" s="363"/>
      <c r="D16" s="363"/>
      <c r="E16" s="363">
        <v>1</v>
      </c>
      <c r="F16" s="363">
        <v>6</v>
      </c>
      <c r="G16" s="362">
        <f t="shared" si="3"/>
        <v>9</v>
      </c>
      <c r="H16" s="363">
        <v>1</v>
      </c>
      <c r="I16" s="363">
        <v>0</v>
      </c>
      <c r="J16" s="363">
        <v>0</v>
      </c>
      <c r="K16" s="363">
        <v>2</v>
      </c>
      <c r="L16" s="363">
        <v>0</v>
      </c>
      <c r="M16" s="363">
        <v>0</v>
      </c>
      <c r="N16" s="363">
        <v>0</v>
      </c>
      <c r="O16" s="363">
        <v>5</v>
      </c>
      <c r="P16" s="363">
        <v>0</v>
      </c>
      <c r="Q16" s="363">
        <v>1</v>
      </c>
      <c r="U16" s="87"/>
      <c r="W16" s="88"/>
      <c r="X16" s="88"/>
    </row>
    <row r="17" spans="1:38" s="5" customFormat="1" ht="18" customHeight="1" x14ac:dyDescent="0.3">
      <c r="A17" s="14" t="s">
        <v>30</v>
      </c>
      <c r="B17" s="370">
        <f t="shared" si="2"/>
        <v>1</v>
      </c>
      <c r="C17" s="363"/>
      <c r="D17" s="363">
        <v>1</v>
      </c>
      <c r="E17" s="363"/>
      <c r="F17" s="363"/>
      <c r="G17" s="362">
        <f t="shared" si="3"/>
        <v>27</v>
      </c>
      <c r="H17" s="363">
        <v>8</v>
      </c>
      <c r="I17" s="363">
        <v>0</v>
      </c>
      <c r="J17" s="363">
        <v>0</v>
      </c>
      <c r="K17" s="363">
        <v>0</v>
      </c>
      <c r="L17" s="363">
        <v>0</v>
      </c>
      <c r="M17" s="363">
        <v>0</v>
      </c>
      <c r="N17" s="363">
        <v>0</v>
      </c>
      <c r="O17" s="363">
        <v>19</v>
      </c>
      <c r="P17" s="363">
        <v>0</v>
      </c>
      <c r="Q17" s="363">
        <v>0</v>
      </c>
      <c r="U17" s="87"/>
      <c r="W17" s="88"/>
      <c r="X17" s="88"/>
    </row>
    <row r="18" spans="1:38" s="5" customFormat="1" ht="18" customHeight="1" x14ac:dyDescent="0.3">
      <c r="A18" s="14" t="s">
        <v>31</v>
      </c>
      <c r="B18" s="370">
        <f t="shared" si="2"/>
        <v>4</v>
      </c>
      <c r="C18" s="363"/>
      <c r="D18" s="363"/>
      <c r="E18" s="363"/>
      <c r="F18" s="363">
        <v>4</v>
      </c>
      <c r="G18" s="362">
        <f t="shared" si="3"/>
        <v>37</v>
      </c>
      <c r="H18" s="363">
        <v>4</v>
      </c>
      <c r="I18" s="363">
        <v>0</v>
      </c>
      <c r="J18" s="363">
        <v>0</v>
      </c>
      <c r="K18" s="363">
        <v>0</v>
      </c>
      <c r="L18" s="363">
        <v>0</v>
      </c>
      <c r="M18" s="363">
        <v>0</v>
      </c>
      <c r="N18" s="363">
        <v>0</v>
      </c>
      <c r="O18" s="363">
        <v>31</v>
      </c>
      <c r="P18" s="363">
        <v>0</v>
      </c>
      <c r="Q18" s="363">
        <v>2</v>
      </c>
      <c r="U18" s="87"/>
      <c r="W18" s="88"/>
      <c r="X18" s="88"/>
    </row>
    <row r="19" spans="1:38" s="5" customFormat="1" ht="18" customHeight="1" x14ac:dyDescent="0.3">
      <c r="A19" s="14" t="s">
        <v>63</v>
      </c>
      <c r="B19" s="370">
        <f t="shared" si="2"/>
        <v>9</v>
      </c>
      <c r="C19" s="363">
        <v>1</v>
      </c>
      <c r="D19" s="363"/>
      <c r="E19" s="363">
        <v>1</v>
      </c>
      <c r="F19" s="363">
        <v>7</v>
      </c>
      <c r="G19" s="362">
        <f t="shared" si="3"/>
        <v>38</v>
      </c>
      <c r="H19" s="363">
        <v>19</v>
      </c>
      <c r="I19" s="363">
        <v>0</v>
      </c>
      <c r="J19" s="363">
        <v>0</v>
      </c>
      <c r="K19" s="363">
        <v>2</v>
      </c>
      <c r="L19" s="363">
        <v>3</v>
      </c>
      <c r="M19" s="363">
        <v>1</v>
      </c>
      <c r="N19" s="363">
        <v>0</v>
      </c>
      <c r="O19" s="363">
        <v>16</v>
      </c>
      <c r="P19" s="363">
        <v>0</v>
      </c>
      <c r="Q19" s="363">
        <v>0</v>
      </c>
      <c r="U19" s="87"/>
      <c r="W19" s="88"/>
      <c r="X19" s="88"/>
    </row>
    <row r="20" spans="1:38" s="5" customFormat="1" ht="18" customHeight="1" x14ac:dyDescent="0.3">
      <c r="A20" s="14" t="s">
        <v>33</v>
      </c>
      <c r="B20" s="370">
        <f t="shared" si="2"/>
        <v>0</v>
      </c>
      <c r="C20" s="363"/>
      <c r="D20" s="363"/>
      <c r="E20" s="363"/>
      <c r="F20" s="363"/>
      <c r="G20" s="362">
        <f t="shared" si="3"/>
        <v>25</v>
      </c>
      <c r="H20" s="363">
        <v>5</v>
      </c>
      <c r="I20" s="363">
        <v>0</v>
      </c>
      <c r="J20" s="363">
        <v>0</v>
      </c>
      <c r="K20" s="363">
        <v>1</v>
      </c>
      <c r="L20" s="363">
        <v>1</v>
      </c>
      <c r="M20" s="363">
        <v>0</v>
      </c>
      <c r="N20" s="363">
        <v>0</v>
      </c>
      <c r="O20" s="363">
        <v>16</v>
      </c>
      <c r="P20" s="363">
        <v>0</v>
      </c>
      <c r="Q20" s="363">
        <v>3</v>
      </c>
      <c r="U20" s="87"/>
      <c r="W20" s="88"/>
      <c r="X20" s="88"/>
    </row>
    <row r="21" spans="1:38" s="5" customFormat="1" ht="18" customHeight="1" x14ac:dyDescent="0.3">
      <c r="A21" s="14" t="s">
        <v>34</v>
      </c>
      <c r="B21" s="370">
        <f t="shared" si="2"/>
        <v>1</v>
      </c>
      <c r="C21" s="363"/>
      <c r="D21" s="363"/>
      <c r="E21" s="363"/>
      <c r="F21" s="363">
        <v>1</v>
      </c>
      <c r="G21" s="362">
        <f t="shared" si="3"/>
        <v>96</v>
      </c>
      <c r="H21" s="363">
        <v>4</v>
      </c>
      <c r="I21" s="363">
        <v>0</v>
      </c>
      <c r="J21" s="363">
        <v>0</v>
      </c>
      <c r="K21" s="363">
        <v>6</v>
      </c>
      <c r="L21" s="363">
        <v>0</v>
      </c>
      <c r="M21" s="363">
        <v>0</v>
      </c>
      <c r="N21" s="363">
        <v>0</v>
      </c>
      <c r="O21" s="363">
        <v>85</v>
      </c>
      <c r="P21" s="363">
        <v>0</v>
      </c>
      <c r="Q21" s="363">
        <v>1</v>
      </c>
      <c r="U21" s="87"/>
      <c r="W21" s="88"/>
      <c r="X21" s="88"/>
      <c r="AL21" s="5" t="s">
        <v>0</v>
      </c>
    </row>
    <row r="22" spans="1:38" s="5" customFormat="1" ht="18" customHeight="1" x14ac:dyDescent="0.3">
      <c r="A22" s="14" t="s">
        <v>35</v>
      </c>
      <c r="B22" s="370">
        <f t="shared" si="2"/>
        <v>3</v>
      </c>
      <c r="C22" s="363"/>
      <c r="D22" s="363"/>
      <c r="E22" s="363"/>
      <c r="F22" s="363">
        <v>3</v>
      </c>
      <c r="G22" s="362">
        <f t="shared" si="3"/>
        <v>32</v>
      </c>
      <c r="H22" s="363">
        <v>11</v>
      </c>
      <c r="I22" s="363">
        <v>2</v>
      </c>
      <c r="J22" s="363">
        <v>0</v>
      </c>
      <c r="K22" s="363">
        <v>0</v>
      </c>
      <c r="L22" s="363">
        <v>0</v>
      </c>
      <c r="M22" s="363">
        <v>0</v>
      </c>
      <c r="N22" s="363">
        <v>0</v>
      </c>
      <c r="O22" s="363">
        <v>18</v>
      </c>
      <c r="P22" s="363">
        <v>0</v>
      </c>
      <c r="Q22" s="363">
        <v>1</v>
      </c>
      <c r="U22" s="87"/>
      <c r="W22" s="88"/>
      <c r="X22" s="88"/>
    </row>
    <row r="23" spans="1:38" s="5" customFormat="1" ht="18" customHeight="1" x14ac:dyDescent="0.3">
      <c r="A23" s="14" t="s">
        <v>36</v>
      </c>
      <c r="B23" s="370">
        <f t="shared" si="2"/>
        <v>0</v>
      </c>
      <c r="C23" s="363"/>
      <c r="D23" s="363"/>
      <c r="E23" s="363"/>
      <c r="F23" s="363"/>
      <c r="G23" s="362">
        <f t="shared" si="3"/>
        <v>11</v>
      </c>
      <c r="H23" s="363">
        <v>1</v>
      </c>
      <c r="I23" s="363">
        <v>0</v>
      </c>
      <c r="J23" s="363">
        <v>0</v>
      </c>
      <c r="K23" s="363">
        <v>0</v>
      </c>
      <c r="L23" s="363">
        <v>0</v>
      </c>
      <c r="M23" s="363">
        <v>0</v>
      </c>
      <c r="N23" s="363">
        <v>0</v>
      </c>
      <c r="O23" s="363">
        <v>10</v>
      </c>
      <c r="P23" s="363">
        <v>0</v>
      </c>
      <c r="Q23" s="363">
        <v>0</v>
      </c>
      <c r="U23" s="87"/>
      <c r="W23" s="88"/>
      <c r="X23" s="88"/>
    </row>
    <row r="24" spans="1:38" s="5" customFormat="1" ht="18" customHeight="1" x14ac:dyDescent="0.3">
      <c r="A24" s="14" t="s">
        <v>37</v>
      </c>
      <c r="B24" s="370">
        <f t="shared" si="2"/>
        <v>5</v>
      </c>
      <c r="C24" s="363"/>
      <c r="D24" s="363"/>
      <c r="E24" s="363">
        <v>2</v>
      </c>
      <c r="F24" s="363">
        <v>3</v>
      </c>
      <c r="G24" s="362">
        <f t="shared" si="3"/>
        <v>15</v>
      </c>
      <c r="H24" s="363">
        <v>4</v>
      </c>
      <c r="I24" s="363">
        <v>0</v>
      </c>
      <c r="J24" s="363">
        <v>0</v>
      </c>
      <c r="K24" s="363">
        <v>0</v>
      </c>
      <c r="L24" s="363">
        <v>0</v>
      </c>
      <c r="M24" s="363">
        <v>0</v>
      </c>
      <c r="N24" s="363">
        <v>0</v>
      </c>
      <c r="O24" s="363">
        <v>11</v>
      </c>
      <c r="P24" s="363">
        <v>0</v>
      </c>
      <c r="Q24" s="363">
        <v>0</v>
      </c>
      <c r="U24" s="87"/>
      <c r="W24" s="88"/>
      <c r="X24" s="88"/>
    </row>
    <row r="25" spans="1:38" s="5" customFormat="1" ht="18" customHeight="1" x14ac:dyDescent="0.3">
      <c r="A25" s="14" t="s">
        <v>38</v>
      </c>
      <c r="B25" s="370">
        <f t="shared" si="2"/>
        <v>0</v>
      </c>
      <c r="C25" s="363"/>
      <c r="D25" s="363"/>
      <c r="E25" s="363"/>
      <c r="F25" s="363"/>
      <c r="G25" s="362">
        <f t="shared" si="3"/>
        <v>26</v>
      </c>
      <c r="H25" s="363">
        <v>8</v>
      </c>
      <c r="I25" s="363">
        <v>0</v>
      </c>
      <c r="J25" s="363">
        <v>0</v>
      </c>
      <c r="K25" s="363">
        <v>3</v>
      </c>
      <c r="L25" s="363">
        <v>0</v>
      </c>
      <c r="M25" s="363">
        <v>0</v>
      </c>
      <c r="N25" s="363">
        <v>0</v>
      </c>
      <c r="O25" s="363">
        <v>15</v>
      </c>
      <c r="P25" s="363">
        <v>0</v>
      </c>
      <c r="Q25" s="363">
        <v>0</v>
      </c>
      <c r="U25" s="87"/>
      <c r="W25" s="88"/>
      <c r="X25" s="88"/>
    </row>
    <row r="26" spans="1:38" s="5" customFormat="1" ht="18" customHeight="1" x14ac:dyDescent="0.3">
      <c r="A26" s="14" t="s">
        <v>124</v>
      </c>
      <c r="B26" s="370">
        <f t="shared" si="2"/>
        <v>0</v>
      </c>
      <c r="C26" s="363"/>
      <c r="D26" s="363"/>
      <c r="E26" s="363"/>
      <c r="F26" s="363"/>
      <c r="G26" s="362">
        <f t="shared" si="3"/>
        <v>26</v>
      </c>
      <c r="H26" s="363">
        <v>8</v>
      </c>
      <c r="I26" s="363">
        <v>0</v>
      </c>
      <c r="J26" s="363">
        <v>0</v>
      </c>
      <c r="K26" s="363">
        <v>2</v>
      </c>
      <c r="L26" s="363">
        <v>1</v>
      </c>
      <c r="M26" s="363">
        <v>0</v>
      </c>
      <c r="N26" s="363">
        <v>0</v>
      </c>
      <c r="O26" s="363">
        <v>15</v>
      </c>
      <c r="P26" s="363">
        <v>0</v>
      </c>
      <c r="Q26" s="363">
        <v>1</v>
      </c>
      <c r="U26" s="87"/>
      <c r="W26" s="88"/>
      <c r="X26" s="88"/>
    </row>
    <row r="27" spans="1:38" s="5" customFormat="1" ht="18" customHeight="1" x14ac:dyDescent="0.3">
      <c r="A27" s="14" t="s">
        <v>40</v>
      </c>
      <c r="B27" s="370">
        <f t="shared" si="2"/>
        <v>2</v>
      </c>
      <c r="C27" s="363"/>
      <c r="D27" s="363"/>
      <c r="E27" s="363"/>
      <c r="F27" s="363">
        <v>2</v>
      </c>
      <c r="G27" s="362">
        <f t="shared" si="3"/>
        <v>12</v>
      </c>
      <c r="H27" s="363">
        <v>3</v>
      </c>
      <c r="I27" s="363">
        <v>0</v>
      </c>
      <c r="J27" s="363">
        <v>0</v>
      </c>
      <c r="K27" s="363">
        <v>1</v>
      </c>
      <c r="L27" s="363">
        <v>0</v>
      </c>
      <c r="M27" s="363">
        <v>0</v>
      </c>
      <c r="N27" s="363">
        <v>0</v>
      </c>
      <c r="O27" s="363">
        <v>8</v>
      </c>
      <c r="P27" s="363">
        <v>0</v>
      </c>
      <c r="Q27" s="363">
        <v>0</v>
      </c>
      <c r="U27" s="87"/>
      <c r="W27" s="88"/>
      <c r="X27" s="88"/>
    </row>
    <row r="28" spans="1:38" s="5" customFormat="1" ht="18" customHeight="1" x14ac:dyDescent="0.3">
      <c r="A28" s="14" t="s">
        <v>41</v>
      </c>
      <c r="B28" s="370">
        <f t="shared" si="2"/>
        <v>1</v>
      </c>
      <c r="C28" s="363"/>
      <c r="D28" s="363"/>
      <c r="E28" s="363"/>
      <c r="F28" s="363">
        <v>1</v>
      </c>
      <c r="G28" s="362">
        <f t="shared" si="3"/>
        <v>86</v>
      </c>
      <c r="H28" s="363">
        <v>7</v>
      </c>
      <c r="I28" s="363">
        <v>0</v>
      </c>
      <c r="J28" s="363">
        <v>0</v>
      </c>
      <c r="K28" s="363">
        <v>7</v>
      </c>
      <c r="L28" s="363">
        <v>1</v>
      </c>
      <c r="M28" s="363">
        <v>0</v>
      </c>
      <c r="N28" s="363">
        <v>0</v>
      </c>
      <c r="O28" s="363">
        <v>68</v>
      </c>
      <c r="P28" s="363">
        <v>0</v>
      </c>
      <c r="Q28" s="363">
        <v>4</v>
      </c>
      <c r="U28" s="87"/>
      <c r="W28" s="88"/>
      <c r="X28" s="88"/>
    </row>
    <row r="29" spans="1:38" s="5" customFormat="1" ht="18" customHeight="1" x14ac:dyDescent="0.3">
      <c r="A29" s="14" t="s">
        <v>42</v>
      </c>
      <c r="B29" s="370">
        <f t="shared" si="2"/>
        <v>0</v>
      </c>
      <c r="C29" s="363"/>
      <c r="D29" s="363"/>
      <c r="E29" s="363"/>
      <c r="F29" s="363"/>
      <c r="G29" s="362">
        <f t="shared" si="3"/>
        <v>11</v>
      </c>
      <c r="H29" s="363">
        <v>7</v>
      </c>
      <c r="I29" s="363">
        <v>0</v>
      </c>
      <c r="J29" s="363">
        <v>0</v>
      </c>
      <c r="K29" s="363">
        <v>1</v>
      </c>
      <c r="L29" s="363">
        <v>0</v>
      </c>
      <c r="M29" s="363">
        <v>0</v>
      </c>
      <c r="N29" s="363">
        <v>0</v>
      </c>
      <c r="O29" s="363">
        <v>3</v>
      </c>
      <c r="P29" s="363">
        <v>0</v>
      </c>
      <c r="Q29" s="363">
        <v>0</v>
      </c>
      <c r="U29" s="87"/>
      <c r="W29" s="88"/>
      <c r="X29" s="88"/>
    </row>
    <row r="30" spans="1:38" s="5" customFormat="1" ht="18" customHeight="1" x14ac:dyDescent="0.3">
      <c r="A30" s="14" t="s">
        <v>43</v>
      </c>
      <c r="B30" s="370">
        <f t="shared" si="2"/>
        <v>3</v>
      </c>
      <c r="C30" s="363"/>
      <c r="D30" s="363">
        <v>1</v>
      </c>
      <c r="E30" s="363">
        <v>2</v>
      </c>
      <c r="F30" s="363"/>
      <c r="G30" s="362">
        <f t="shared" si="3"/>
        <v>40</v>
      </c>
      <c r="H30" s="363">
        <v>12</v>
      </c>
      <c r="I30" s="363">
        <v>0</v>
      </c>
      <c r="J30" s="363">
        <v>0</v>
      </c>
      <c r="K30" s="363">
        <v>0</v>
      </c>
      <c r="L30" s="363">
        <v>1</v>
      </c>
      <c r="M30" s="363">
        <v>0</v>
      </c>
      <c r="N30" s="363">
        <v>0</v>
      </c>
      <c r="O30" s="363">
        <v>27</v>
      </c>
      <c r="P30" s="363">
        <v>0</v>
      </c>
      <c r="Q30" s="363">
        <v>1</v>
      </c>
      <c r="U30" s="87"/>
      <c r="W30" s="88"/>
      <c r="X30" s="88"/>
    </row>
    <row r="31" spans="1:38" s="5" customFormat="1" ht="18" customHeight="1" x14ac:dyDescent="0.3">
      <c r="A31" s="14" t="s">
        <v>44</v>
      </c>
      <c r="B31" s="370">
        <f t="shared" si="2"/>
        <v>1</v>
      </c>
      <c r="C31" s="363"/>
      <c r="D31" s="363"/>
      <c r="E31" s="363"/>
      <c r="F31" s="363">
        <v>1</v>
      </c>
      <c r="G31" s="362">
        <f t="shared" si="3"/>
        <v>33</v>
      </c>
      <c r="H31" s="363">
        <v>9</v>
      </c>
      <c r="I31" s="363">
        <v>0</v>
      </c>
      <c r="J31" s="363">
        <v>0</v>
      </c>
      <c r="K31" s="363">
        <v>1</v>
      </c>
      <c r="L31" s="363">
        <v>0</v>
      </c>
      <c r="M31" s="363">
        <v>0</v>
      </c>
      <c r="N31" s="363">
        <v>0</v>
      </c>
      <c r="O31" s="363">
        <v>22</v>
      </c>
      <c r="P31" s="363">
        <v>0</v>
      </c>
      <c r="Q31" s="363">
        <v>1</v>
      </c>
      <c r="U31" s="87"/>
      <c r="W31" s="88"/>
      <c r="X31" s="88"/>
    </row>
    <row r="32" spans="1:38" s="5" customFormat="1" ht="18" customHeight="1" x14ac:dyDescent="0.3">
      <c r="A32" s="14" t="s">
        <v>45</v>
      </c>
      <c r="B32" s="370">
        <f t="shared" si="2"/>
        <v>2</v>
      </c>
      <c r="C32" s="363"/>
      <c r="D32" s="363"/>
      <c r="E32" s="363">
        <v>1</v>
      </c>
      <c r="F32" s="363">
        <v>1</v>
      </c>
      <c r="G32" s="362">
        <f t="shared" si="3"/>
        <v>44</v>
      </c>
      <c r="H32" s="363">
        <v>7</v>
      </c>
      <c r="I32" s="363">
        <v>1</v>
      </c>
      <c r="J32" s="363">
        <v>0</v>
      </c>
      <c r="K32" s="363">
        <v>1</v>
      </c>
      <c r="L32" s="363">
        <v>0</v>
      </c>
      <c r="M32" s="363">
        <v>0</v>
      </c>
      <c r="N32" s="363">
        <v>0</v>
      </c>
      <c r="O32" s="363">
        <v>32</v>
      </c>
      <c r="P32" s="363">
        <v>0</v>
      </c>
      <c r="Q32" s="363">
        <v>3</v>
      </c>
      <c r="U32" s="87"/>
      <c r="W32" s="88"/>
      <c r="X32" s="88"/>
    </row>
    <row r="33" spans="1:32" s="5" customFormat="1" ht="18" customHeight="1" x14ac:dyDescent="0.3">
      <c r="A33" s="14" t="s">
        <v>46</v>
      </c>
      <c r="B33" s="370">
        <f t="shared" si="2"/>
        <v>1</v>
      </c>
      <c r="C33" s="363"/>
      <c r="D33" s="363"/>
      <c r="E33" s="363"/>
      <c r="F33" s="363">
        <v>1</v>
      </c>
      <c r="G33" s="362">
        <f t="shared" si="3"/>
        <v>19</v>
      </c>
      <c r="H33" s="363">
        <v>8</v>
      </c>
      <c r="I33" s="363">
        <v>0</v>
      </c>
      <c r="J33" s="363">
        <v>0</v>
      </c>
      <c r="K33" s="363">
        <v>1</v>
      </c>
      <c r="L33" s="363">
        <v>0</v>
      </c>
      <c r="M33" s="363">
        <v>0</v>
      </c>
      <c r="N33" s="363">
        <v>0</v>
      </c>
      <c r="O33" s="363">
        <v>10</v>
      </c>
      <c r="P33" s="363">
        <v>0</v>
      </c>
      <c r="Q33" s="363">
        <v>0</v>
      </c>
      <c r="U33" s="87"/>
      <c r="W33" s="88"/>
      <c r="X33" s="88"/>
    </row>
    <row r="34" spans="1:32" s="5" customFormat="1" ht="18" customHeight="1" x14ac:dyDescent="0.3">
      <c r="A34" s="14" t="s">
        <v>47</v>
      </c>
      <c r="B34" s="370">
        <f t="shared" si="2"/>
        <v>1</v>
      </c>
      <c r="C34" s="363">
        <v>1</v>
      </c>
      <c r="D34" s="363"/>
      <c r="E34" s="363"/>
      <c r="F34" s="363"/>
      <c r="G34" s="362">
        <f t="shared" si="3"/>
        <v>46</v>
      </c>
      <c r="H34" s="363">
        <v>13</v>
      </c>
      <c r="I34" s="363">
        <v>0</v>
      </c>
      <c r="J34" s="363">
        <v>0</v>
      </c>
      <c r="K34" s="363">
        <v>1</v>
      </c>
      <c r="L34" s="363">
        <v>0</v>
      </c>
      <c r="M34" s="363">
        <v>0</v>
      </c>
      <c r="N34" s="363">
        <v>0</v>
      </c>
      <c r="O34" s="363">
        <v>30</v>
      </c>
      <c r="P34" s="363">
        <v>0</v>
      </c>
      <c r="Q34" s="363">
        <v>2</v>
      </c>
      <c r="U34" s="87"/>
      <c r="W34" s="88"/>
      <c r="X34" s="88"/>
    </row>
    <row r="35" spans="1:32" s="5" customFormat="1" ht="18" customHeight="1" x14ac:dyDescent="0.3">
      <c r="A35" s="14" t="s">
        <v>64</v>
      </c>
      <c r="B35" s="370">
        <f t="shared" si="2"/>
        <v>2</v>
      </c>
      <c r="C35" s="363"/>
      <c r="D35" s="363"/>
      <c r="E35" s="363">
        <v>1</v>
      </c>
      <c r="F35" s="363">
        <v>1</v>
      </c>
      <c r="G35" s="362">
        <f t="shared" si="3"/>
        <v>68</v>
      </c>
      <c r="H35" s="363">
        <v>22</v>
      </c>
      <c r="I35" s="363">
        <v>0</v>
      </c>
      <c r="J35" s="363">
        <v>0</v>
      </c>
      <c r="K35" s="363">
        <v>5</v>
      </c>
      <c r="L35" s="363">
        <v>0</v>
      </c>
      <c r="M35" s="363">
        <v>0</v>
      </c>
      <c r="N35" s="363">
        <v>0</v>
      </c>
      <c r="O35" s="363">
        <v>41</v>
      </c>
      <c r="P35" s="363">
        <v>0</v>
      </c>
      <c r="Q35" s="363">
        <v>0</v>
      </c>
      <c r="U35" s="87"/>
      <c r="W35" s="88"/>
      <c r="X35" s="88"/>
    </row>
    <row r="36" spans="1:32" s="21" customFormat="1" ht="18" customHeight="1" x14ac:dyDescent="0.3">
      <c r="A36" s="15" t="s">
        <v>65</v>
      </c>
      <c r="B36" s="372">
        <f t="shared" si="2"/>
        <v>1</v>
      </c>
      <c r="C36" s="364"/>
      <c r="D36" s="364"/>
      <c r="E36" s="364"/>
      <c r="F36" s="364">
        <v>1</v>
      </c>
      <c r="G36" s="364">
        <f t="shared" si="3"/>
        <v>34</v>
      </c>
      <c r="H36" s="364">
        <v>11</v>
      </c>
      <c r="I36" s="364">
        <v>0</v>
      </c>
      <c r="J36" s="364">
        <v>0</v>
      </c>
      <c r="K36" s="364">
        <v>0</v>
      </c>
      <c r="L36" s="364">
        <v>0</v>
      </c>
      <c r="M36" s="364">
        <v>0</v>
      </c>
      <c r="N36" s="364">
        <v>0</v>
      </c>
      <c r="O36" s="364">
        <v>19</v>
      </c>
      <c r="P36" s="364">
        <v>0</v>
      </c>
      <c r="Q36" s="364">
        <v>4</v>
      </c>
      <c r="U36" s="88"/>
      <c r="W36" s="88"/>
      <c r="X36" s="88"/>
    </row>
    <row r="37" spans="1:32" s="5" customFormat="1" ht="20.100000000000001" customHeight="1" x14ac:dyDescent="0.3">
      <c r="A37" s="20" t="s">
        <v>50</v>
      </c>
      <c r="B37" s="89"/>
      <c r="C37" s="90"/>
      <c r="D37" s="90"/>
      <c r="E37" s="90"/>
      <c r="F37" s="356"/>
      <c r="G37" s="90"/>
      <c r="H37" s="90"/>
      <c r="I37" s="90"/>
      <c r="J37" s="90"/>
      <c r="K37" s="90"/>
      <c r="L37" s="90"/>
      <c r="M37" s="90"/>
      <c r="N37" s="90"/>
      <c r="O37" s="90"/>
      <c r="P37" s="21"/>
      <c r="Q37" s="21"/>
      <c r="R37" s="21"/>
      <c r="S37" s="21"/>
      <c r="T37" s="21"/>
      <c r="U37" s="78"/>
      <c r="V37" s="21"/>
      <c r="W37" s="78"/>
      <c r="X37" s="78"/>
      <c r="Y37" s="21"/>
      <c r="Z37" s="21"/>
      <c r="AA37" s="21"/>
      <c r="AB37" s="21"/>
      <c r="AC37" s="21"/>
      <c r="AD37" s="21"/>
      <c r="AE37" s="21"/>
      <c r="AF37" s="21"/>
    </row>
  </sheetData>
  <mergeCells count="15">
    <mergeCell ref="A4:A6"/>
    <mergeCell ref="B4:F4"/>
    <mergeCell ref="G4:Q4"/>
    <mergeCell ref="C5:C6"/>
    <mergeCell ref="D5:D6"/>
    <mergeCell ref="E5:E6"/>
    <mergeCell ref="F5:F6"/>
    <mergeCell ref="H5:H6"/>
    <mergeCell ref="I5:I6"/>
    <mergeCell ref="J5:J6"/>
    <mergeCell ref="M5:M6"/>
    <mergeCell ref="N5:N6"/>
    <mergeCell ref="O5:O6"/>
    <mergeCell ref="P5:P6"/>
    <mergeCell ref="Q5:Q6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C1" sqref="C1"/>
    </sheetView>
  </sheetViews>
  <sheetFormatPr defaultRowHeight="16.5" x14ac:dyDescent="0.3"/>
  <sheetData>
    <row r="1" spans="1:25" ht="18.75" x14ac:dyDescent="0.3">
      <c r="B1" s="5"/>
      <c r="C1" s="596" t="s">
        <v>125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5"/>
      <c r="X1" s="5"/>
      <c r="Y1" s="5"/>
    </row>
    <row r="2" spans="1:25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5"/>
      <c r="X2" s="5"/>
      <c r="Y2" s="5"/>
    </row>
    <row r="3" spans="1:25" x14ac:dyDescent="0.3">
      <c r="A3" s="4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3"/>
      <c r="X3" s="3"/>
      <c r="Y3" s="3"/>
    </row>
    <row r="4" spans="1:25" ht="24" customHeight="1" x14ac:dyDescent="0.3">
      <c r="A4" s="898" t="s">
        <v>2</v>
      </c>
      <c r="B4" s="899" t="s">
        <v>126</v>
      </c>
      <c r="C4" s="900" t="s">
        <v>127</v>
      </c>
      <c r="D4" s="901"/>
      <c r="E4" s="901"/>
      <c r="F4" s="901"/>
      <c r="G4" s="901"/>
      <c r="H4" s="901"/>
      <c r="I4" s="901"/>
      <c r="J4" s="901"/>
      <c r="K4" s="901"/>
      <c r="L4" s="897" t="s">
        <v>128</v>
      </c>
      <c r="M4" s="894" t="s">
        <v>129</v>
      </c>
      <c r="N4" s="881"/>
      <c r="O4" s="881"/>
      <c r="P4" s="882"/>
      <c r="Q4" s="894" t="s">
        <v>130</v>
      </c>
      <c r="R4" s="881"/>
      <c r="S4" s="881"/>
      <c r="T4" s="881"/>
      <c r="U4" s="882"/>
      <c r="V4" s="894" t="s">
        <v>131</v>
      </c>
      <c r="W4" s="881"/>
      <c r="X4" s="881"/>
      <c r="Y4" s="881"/>
    </row>
    <row r="5" spans="1:25" ht="24" customHeight="1" x14ac:dyDescent="0.3">
      <c r="A5" s="898"/>
      <c r="B5" s="899"/>
      <c r="C5" s="902"/>
      <c r="D5" s="900" t="s">
        <v>132</v>
      </c>
      <c r="E5" s="901"/>
      <c r="F5" s="901"/>
      <c r="G5" s="897" t="s">
        <v>133</v>
      </c>
      <c r="H5" s="890" t="s">
        <v>134</v>
      </c>
      <c r="I5" s="897" t="s">
        <v>135</v>
      </c>
      <c r="J5" s="897" t="s">
        <v>136</v>
      </c>
      <c r="K5" s="890" t="s">
        <v>137</v>
      </c>
      <c r="L5" s="897"/>
      <c r="M5" s="902"/>
      <c r="N5" s="897" t="s">
        <v>138</v>
      </c>
      <c r="O5" s="897" t="s">
        <v>139</v>
      </c>
      <c r="P5" s="897" t="s">
        <v>140</v>
      </c>
      <c r="Q5" s="895"/>
      <c r="R5" s="890" t="s">
        <v>141</v>
      </c>
      <c r="S5" s="890" t="s">
        <v>142</v>
      </c>
      <c r="T5" s="890" t="s">
        <v>143</v>
      </c>
      <c r="U5" s="897" t="s">
        <v>144</v>
      </c>
      <c r="V5" s="93"/>
      <c r="W5" s="890" t="s">
        <v>145</v>
      </c>
      <c r="X5" s="890" t="s">
        <v>146</v>
      </c>
      <c r="Y5" s="892" t="s">
        <v>147</v>
      </c>
    </row>
    <row r="6" spans="1:25" ht="24" customHeight="1" x14ac:dyDescent="0.3">
      <c r="A6" s="898"/>
      <c r="B6" s="899"/>
      <c r="C6" s="899"/>
      <c r="D6" s="476"/>
      <c r="E6" s="466" t="s">
        <v>148</v>
      </c>
      <c r="F6" s="466" t="s">
        <v>93</v>
      </c>
      <c r="G6" s="897"/>
      <c r="H6" s="896"/>
      <c r="I6" s="897"/>
      <c r="J6" s="897"/>
      <c r="K6" s="902"/>
      <c r="L6" s="897"/>
      <c r="M6" s="899"/>
      <c r="N6" s="897"/>
      <c r="O6" s="897"/>
      <c r="P6" s="897"/>
      <c r="Q6" s="886"/>
      <c r="R6" s="896"/>
      <c r="S6" s="896"/>
      <c r="T6" s="886"/>
      <c r="U6" s="897" t="s">
        <v>0</v>
      </c>
      <c r="V6" s="94"/>
      <c r="W6" s="891"/>
      <c r="X6" s="891"/>
      <c r="Y6" s="893"/>
    </row>
    <row r="7" spans="1:25" ht="24" customHeight="1" x14ac:dyDescent="0.3">
      <c r="A7" s="95" t="s">
        <v>21</v>
      </c>
      <c r="B7" s="8">
        <v>8753</v>
      </c>
      <c r="C7" s="8">
        <v>5707</v>
      </c>
      <c r="D7" s="8">
        <v>663</v>
      </c>
      <c r="E7" s="8">
        <v>101</v>
      </c>
      <c r="F7" s="8">
        <v>562</v>
      </c>
      <c r="G7" s="8">
        <v>4578</v>
      </c>
      <c r="H7" s="8">
        <v>158</v>
      </c>
      <c r="I7" s="8">
        <v>64</v>
      </c>
      <c r="J7" s="8">
        <v>211</v>
      </c>
      <c r="K7" s="8">
        <v>33</v>
      </c>
      <c r="L7" s="8">
        <v>284</v>
      </c>
      <c r="M7" s="8">
        <v>1087</v>
      </c>
      <c r="N7" s="8">
        <v>269</v>
      </c>
      <c r="O7" s="8">
        <v>691</v>
      </c>
      <c r="P7" s="8">
        <v>1</v>
      </c>
      <c r="Q7" s="8">
        <v>853</v>
      </c>
      <c r="R7" s="8">
        <v>14</v>
      </c>
      <c r="S7" s="8">
        <v>961</v>
      </c>
      <c r="T7" s="8">
        <v>4</v>
      </c>
      <c r="U7" s="8">
        <v>0</v>
      </c>
      <c r="V7" s="8">
        <v>822</v>
      </c>
      <c r="W7" s="8">
        <v>0</v>
      </c>
      <c r="X7" s="8">
        <v>4</v>
      </c>
      <c r="Y7" s="8">
        <v>818</v>
      </c>
    </row>
    <row r="8" spans="1:25" ht="24" customHeight="1" x14ac:dyDescent="0.3">
      <c r="A8" s="95" t="s">
        <v>22</v>
      </c>
      <c r="B8" s="8">
        <v>8859</v>
      </c>
      <c r="C8" s="8">
        <v>5767</v>
      </c>
      <c r="D8" s="8">
        <v>702</v>
      </c>
      <c r="E8" s="8">
        <v>96</v>
      </c>
      <c r="F8" s="8">
        <v>606</v>
      </c>
      <c r="G8" s="8">
        <v>4599</v>
      </c>
      <c r="H8" s="8">
        <v>155</v>
      </c>
      <c r="I8" s="8">
        <v>61</v>
      </c>
      <c r="J8" s="8">
        <v>214</v>
      </c>
      <c r="K8" s="8">
        <v>36</v>
      </c>
      <c r="L8" s="8">
        <v>294</v>
      </c>
      <c r="M8" s="8">
        <v>1086</v>
      </c>
      <c r="N8" s="8">
        <v>264</v>
      </c>
      <c r="O8" s="8">
        <v>692</v>
      </c>
      <c r="P8" s="8">
        <v>2</v>
      </c>
      <c r="Q8" s="8">
        <v>806</v>
      </c>
      <c r="R8" s="8">
        <v>14</v>
      </c>
      <c r="S8" s="8">
        <v>909</v>
      </c>
      <c r="T8" s="8">
        <v>4</v>
      </c>
      <c r="U8" s="8">
        <v>7</v>
      </c>
      <c r="V8" s="8">
        <v>906</v>
      </c>
      <c r="W8" s="8">
        <v>0</v>
      </c>
      <c r="X8" s="8">
        <v>7</v>
      </c>
      <c r="Y8" s="8">
        <v>899</v>
      </c>
    </row>
    <row r="9" spans="1:25" ht="24" customHeight="1" x14ac:dyDescent="0.3">
      <c r="A9" s="95" t="s">
        <v>23</v>
      </c>
      <c r="B9" s="8">
        <v>9676</v>
      </c>
      <c r="C9" s="8">
        <v>5957</v>
      </c>
      <c r="D9" s="8">
        <v>777</v>
      </c>
      <c r="E9" s="8">
        <v>86</v>
      </c>
      <c r="F9" s="8">
        <v>691</v>
      </c>
      <c r="G9" s="8">
        <v>4714</v>
      </c>
      <c r="H9" s="8">
        <v>151</v>
      </c>
      <c r="I9" s="8">
        <v>63</v>
      </c>
      <c r="J9" s="8">
        <v>215</v>
      </c>
      <c r="K9" s="8">
        <v>37</v>
      </c>
      <c r="L9" s="8">
        <v>310</v>
      </c>
      <c r="M9" s="8">
        <v>1055</v>
      </c>
      <c r="N9" s="8">
        <v>273</v>
      </c>
      <c r="O9" s="8">
        <v>648</v>
      </c>
      <c r="P9" s="8">
        <v>2</v>
      </c>
      <c r="Q9" s="8">
        <v>790</v>
      </c>
      <c r="R9" s="8">
        <v>14</v>
      </c>
      <c r="S9" s="8">
        <v>896</v>
      </c>
      <c r="T9" s="8">
        <v>4</v>
      </c>
      <c r="U9" s="8">
        <v>8</v>
      </c>
      <c r="V9" s="8">
        <v>1564</v>
      </c>
      <c r="W9" s="8">
        <v>0</v>
      </c>
      <c r="X9" s="8">
        <v>20</v>
      </c>
      <c r="Y9" s="8">
        <v>1544</v>
      </c>
    </row>
    <row r="10" spans="1:25" ht="24" customHeight="1" x14ac:dyDescent="0.3">
      <c r="A10" s="95" t="s">
        <v>24</v>
      </c>
      <c r="B10" s="96">
        <v>9119</v>
      </c>
      <c r="C10" s="97">
        <v>6060</v>
      </c>
      <c r="D10" s="97">
        <v>816</v>
      </c>
      <c r="E10" s="97">
        <v>74</v>
      </c>
      <c r="F10" s="97">
        <v>742</v>
      </c>
      <c r="G10" s="97">
        <v>4766</v>
      </c>
      <c r="H10" s="97">
        <v>158</v>
      </c>
      <c r="I10" s="97">
        <v>65</v>
      </c>
      <c r="J10" s="97">
        <v>214</v>
      </c>
      <c r="K10" s="97">
        <v>41</v>
      </c>
      <c r="L10" s="97">
        <v>315</v>
      </c>
      <c r="M10" s="97">
        <v>1043</v>
      </c>
      <c r="N10" s="97">
        <v>291</v>
      </c>
      <c r="O10" s="98">
        <v>616</v>
      </c>
      <c r="P10" s="98">
        <v>1</v>
      </c>
      <c r="Q10" s="97">
        <v>825</v>
      </c>
      <c r="R10" s="98">
        <v>14</v>
      </c>
      <c r="S10" s="98">
        <v>932</v>
      </c>
      <c r="T10" s="98">
        <v>4</v>
      </c>
      <c r="U10" s="98">
        <v>10</v>
      </c>
      <c r="V10" s="97">
        <v>876</v>
      </c>
      <c r="W10" s="99">
        <v>0</v>
      </c>
      <c r="X10" s="98">
        <v>5</v>
      </c>
      <c r="Y10" s="98">
        <v>871</v>
      </c>
    </row>
    <row r="11" spans="1:25" ht="24" customHeight="1" x14ac:dyDescent="0.3">
      <c r="A11" s="100" t="s">
        <v>25</v>
      </c>
      <c r="B11" s="101">
        <v>9392</v>
      </c>
      <c r="C11" s="102">
        <v>6266</v>
      </c>
      <c r="D11" s="102">
        <v>891</v>
      </c>
      <c r="E11" s="102">
        <v>70</v>
      </c>
      <c r="F11" s="102">
        <v>821</v>
      </c>
      <c r="G11" s="102">
        <v>4869</v>
      </c>
      <c r="H11" s="102">
        <v>174</v>
      </c>
      <c r="I11" s="102">
        <v>66</v>
      </c>
      <c r="J11" s="102">
        <v>222</v>
      </c>
      <c r="K11" s="102">
        <v>44</v>
      </c>
      <c r="L11" s="102">
        <v>311</v>
      </c>
      <c r="M11" s="102">
        <f>SUM(N11:P11)</f>
        <v>933</v>
      </c>
      <c r="N11" s="102">
        <v>293</v>
      </c>
      <c r="O11" s="103">
        <v>638</v>
      </c>
      <c r="P11" s="103">
        <v>2</v>
      </c>
      <c r="Q11" s="102">
        <v>860</v>
      </c>
      <c r="R11" s="103">
        <v>13</v>
      </c>
      <c r="S11" s="103">
        <v>835</v>
      </c>
      <c r="T11" s="103">
        <v>4</v>
      </c>
      <c r="U11" s="103">
        <v>8</v>
      </c>
      <c r="V11" s="102">
        <v>1022</v>
      </c>
      <c r="W11" s="104">
        <v>1</v>
      </c>
      <c r="X11" s="103">
        <v>130</v>
      </c>
      <c r="Y11" s="103">
        <v>891</v>
      </c>
    </row>
    <row r="12" spans="1:25" ht="24" customHeight="1" x14ac:dyDescent="0.3">
      <c r="A12" s="100" t="s">
        <v>26</v>
      </c>
      <c r="B12" s="101">
        <f>SUM(B14:B36)</f>
        <v>9323</v>
      </c>
      <c r="C12" s="102">
        <f>SUM(C14:C36)</f>
        <v>6449</v>
      </c>
      <c r="D12" s="102">
        <f>SUM(D14:D36)</f>
        <v>1021</v>
      </c>
      <c r="E12" s="102">
        <f t="shared" ref="E12:F12" si="0">SUM(E14:E36)</f>
        <v>67</v>
      </c>
      <c r="F12" s="102">
        <f t="shared" si="0"/>
        <v>954</v>
      </c>
      <c r="G12" s="102">
        <f>SUM(G14:G36)</f>
        <v>4928</v>
      </c>
      <c r="H12" s="102">
        <f t="shared" ref="H12:J12" si="1">SUM(H14:H36)</f>
        <v>171</v>
      </c>
      <c r="I12" s="102">
        <f t="shared" si="1"/>
        <v>65</v>
      </c>
      <c r="J12" s="102">
        <f t="shared" si="1"/>
        <v>219</v>
      </c>
      <c r="K12" s="102">
        <f>SUM(K14:K36)</f>
        <v>45</v>
      </c>
      <c r="L12" s="102">
        <f>SUM(L14:L36)</f>
        <v>313</v>
      </c>
      <c r="M12" s="102">
        <f>SUM(M14:M36)</f>
        <v>940</v>
      </c>
      <c r="N12" s="102">
        <f>SUM(N14:N36)</f>
        <v>293</v>
      </c>
      <c r="O12" s="102">
        <f>SUM(O14:O36)</f>
        <v>645</v>
      </c>
      <c r="P12" s="102">
        <f t="shared" ref="P12:U12" si="2">SUM(P14:P36)</f>
        <v>2</v>
      </c>
      <c r="Q12" s="102">
        <f t="shared" si="2"/>
        <v>853</v>
      </c>
      <c r="R12" s="102">
        <f t="shared" si="2"/>
        <v>16</v>
      </c>
      <c r="S12" s="102">
        <f t="shared" si="2"/>
        <v>825</v>
      </c>
      <c r="T12" s="102">
        <f t="shared" si="2"/>
        <v>4</v>
      </c>
      <c r="U12" s="102">
        <f t="shared" si="2"/>
        <v>8</v>
      </c>
      <c r="V12" s="102">
        <f>SUM(W12:Y12)</f>
        <v>768</v>
      </c>
      <c r="W12" s="85">
        <f t="shared" ref="W12:X12" si="3">SUM(W14:W36)</f>
        <v>1</v>
      </c>
      <c r="X12" s="85">
        <f t="shared" si="3"/>
        <v>23</v>
      </c>
      <c r="Y12" s="103">
        <f>SUM(Y14:Y36)</f>
        <v>744</v>
      </c>
    </row>
    <row r="13" spans="1:25" x14ac:dyDescent="0.3">
      <c r="A13" s="373"/>
      <c r="B13" s="106">
        <f>SUM(B14:B36)</f>
        <v>9323</v>
      </c>
      <c r="C13" s="106">
        <f t="shared" ref="C13:Y13" si="4">SUM(C14:C36)</f>
        <v>6449</v>
      </c>
      <c r="D13" s="106">
        <f t="shared" si="4"/>
        <v>1021</v>
      </c>
      <c r="E13" s="106">
        <f t="shared" si="4"/>
        <v>67</v>
      </c>
      <c r="F13" s="106">
        <f t="shared" si="4"/>
        <v>954</v>
      </c>
      <c r="G13" s="106">
        <f t="shared" si="4"/>
        <v>4928</v>
      </c>
      <c r="H13" s="106">
        <f t="shared" si="4"/>
        <v>171</v>
      </c>
      <c r="I13" s="106">
        <f t="shared" si="4"/>
        <v>65</v>
      </c>
      <c r="J13" s="106">
        <f t="shared" si="4"/>
        <v>219</v>
      </c>
      <c r="K13" s="106">
        <f t="shared" si="4"/>
        <v>45</v>
      </c>
      <c r="L13" s="106">
        <f t="shared" si="4"/>
        <v>313</v>
      </c>
      <c r="M13" s="106">
        <f t="shared" si="4"/>
        <v>940</v>
      </c>
      <c r="N13" s="106">
        <f t="shared" si="4"/>
        <v>293</v>
      </c>
      <c r="O13" s="106">
        <f t="shared" si="4"/>
        <v>645</v>
      </c>
      <c r="P13" s="106">
        <f t="shared" si="4"/>
        <v>2</v>
      </c>
      <c r="Q13" s="106">
        <f t="shared" si="4"/>
        <v>853</v>
      </c>
      <c r="R13" s="106">
        <f t="shared" si="4"/>
        <v>16</v>
      </c>
      <c r="S13" s="106">
        <f t="shared" si="4"/>
        <v>825</v>
      </c>
      <c r="T13" s="106">
        <f t="shared" si="4"/>
        <v>4</v>
      </c>
      <c r="U13" s="106">
        <f t="shared" si="4"/>
        <v>8</v>
      </c>
      <c r="V13" s="106">
        <f t="shared" si="4"/>
        <v>768</v>
      </c>
      <c r="W13" s="106">
        <f t="shared" si="4"/>
        <v>1</v>
      </c>
      <c r="X13" s="106">
        <f t="shared" si="4"/>
        <v>23</v>
      </c>
      <c r="Y13" s="106">
        <f t="shared" si="4"/>
        <v>744</v>
      </c>
    </row>
    <row r="14" spans="1:25" x14ac:dyDescent="0.3">
      <c r="A14" s="14" t="s">
        <v>27</v>
      </c>
      <c r="B14" s="107">
        <f>SUM(C14,L14,M14,Q14,V14)</f>
        <v>168</v>
      </c>
      <c r="C14" s="8">
        <f>SUM(D14,G14:K14)</f>
        <v>137</v>
      </c>
      <c r="D14" s="108">
        <f>E14+F14</f>
        <v>9</v>
      </c>
      <c r="E14" s="108">
        <v>2</v>
      </c>
      <c r="F14" s="108">
        <v>7</v>
      </c>
      <c r="G14" s="108">
        <v>125</v>
      </c>
      <c r="H14" s="108">
        <v>0</v>
      </c>
      <c r="I14" s="108">
        <v>0</v>
      </c>
      <c r="J14" s="108">
        <v>1</v>
      </c>
      <c r="K14" s="8">
        <v>2</v>
      </c>
      <c r="L14" s="109">
        <v>5</v>
      </c>
      <c r="M14" s="108">
        <f>SUM(N14:P14)</f>
        <v>9</v>
      </c>
      <c r="N14" s="110">
        <v>2</v>
      </c>
      <c r="O14" s="110">
        <v>7</v>
      </c>
      <c r="P14" s="111">
        <v>0</v>
      </c>
      <c r="Q14" s="108">
        <f>SUM(R14:U14)</f>
        <v>5</v>
      </c>
      <c r="R14" s="111">
        <v>0</v>
      </c>
      <c r="S14" s="111">
        <v>5</v>
      </c>
      <c r="T14" s="111">
        <v>0</v>
      </c>
      <c r="U14" s="111">
        <v>0</v>
      </c>
      <c r="V14" s="8">
        <f>SUM(W14:Y14)</f>
        <v>12</v>
      </c>
      <c r="W14" s="108">
        <v>0</v>
      </c>
      <c r="X14" s="108">
        <v>0</v>
      </c>
      <c r="Y14" s="110">
        <v>12</v>
      </c>
    </row>
    <row r="15" spans="1:25" x14ac:dyDescent="0.3">
      <c r="A15" s="14" t="s">
        <v>28</v>
      </c>
      <c r="B15" s="107">
        <f t="shared" ref="B15:B36" si="5">SUM(C15,L15,M15,Q15,V15)</f>
        <v>770</v>
      </c>
      <c r="C15" s="8">
        <f t="shared" ref="C15:C36" si="6">SUM(D15,G15:K15)</f>
        <v>468</v>
      </c>
      <c r="D15" s="108">
        <f t="shared" ref="D15:D36" si="7">E15+F15</f>
        <v>122</v>
      </c>
      <c r="E15" s="108">
        <v>6</v>
      </c>
      <c r="F15" s="108">
        <v>116</v>
      </c>
      <c r="G15" s="108">
        <v>295</v>
      </c>
      <c r="H15" s="108">
        <v>25</v>
      </c>
      <c r="I15" s="108">
        <v>1</v>
      </c>
      <c r="J15" s="108">
        <v>20</v>
      </c>
      <c r="K15" s="8">
        <v>5</v>
      </c>
      <c r="L15" s="109">
        <v>13</v>
      </c>
      <c r="M15" s="108">
        <f t="shared" ref="M15:M36" si="8">SUM(N15:P15)</f>
        <v>157</v>
      </c>
      <c r="N15" s="110">
        <v>45</v>
      </c>
      <c r="O15" s="110">
        <v>112</v>
      </c>
      <c r="P15" s="111">
        <v>0</v>
      </c>
      <c r="Q15" s="108">
        <f t="shared" ref="Q15:Q36" si="9">SUM(R15:U15)</f>
        <v>57</v>
      </c>
      <c r="R15" s="111">
        <v>1</v>
      </c>
      <c r="S15" s="112">
        <v>56</v>
      </c>
      <c r="T15" s="111">
        <v>0</v>
      </c>
      <c r="U15" s="111">
        <v>0</v>
      </c>
      <c r="V15" s="8">
        <f t="shared" ref="V15:V36" si="10">SUM(W15:Y15)</f>
        <v>75</v>
      </c>
      <c r="W15" s="108">
        <v>0</v>
      </c>
      <c r="X15" s="108">
        <v>6</v>
      </c>
      <c r="Y15" s="110">
        <v>69</v>
      </c>
    </row>
    <row r="16" spans="1:25" x14ac:dyDescent="0.3">
      <c r="A16" s="14" t="s">
        <v>29</v>
      </c>
      <c r="B16" s="107">
        <f t="shared" si="5"/>
        <v>232</v>
      </c>
      <c r="C16" s="8">
        <f t="shared" si="6"/>
        <v>151</v>
      </c>
      <c r="D16" s="108">
        <f t="shared" si="7"/>
        <v>25</v>
      </c>
      <c r="E16" s="108">
        <v>4</v>
      </c>
      <c r="F16" s="108">
        <v>21</v>
      </c>
      <c r="G16" s="108">
        <v>119</v>
      </c>
      <c r="H16" s="108">
        <v>5</v>
      </c>
      <c r="I16" s="108">
        <v>0</v>
      </c>
      <c r="J16" s="108">
        <v>0</v>
      </c>
      <c r="K16" s="8">
        <v>2</v>
      </c>
      <c r="L16" s="109">
        <v>6</v>
      </c>
      <c r="M16" s="108">
        <f t="shared" si="8"/>
        <v>24</v>
      </c>
      <c r="N16" s="110">
        <v>16</v>
      </c>
      <c r="O16" s="110">
        <v>7</v>
      </c>
      <c r="P16" s="111">
        <v>1</v>
      </c>
      <c r="Q16" s="108">
        <f t="shared" si="9"/>
        <v>25</v>
      </c>
      <c r="R16" s="111">
        <v>0</v>
      </c>
      <c r="S16" s="112">
        <v>23</v>
      </c>
      <c r="T16" s="112">
        <v>1</v>
      </c>
      <c r="U16" s="112">
        <v>1</v>
      </c>
      <c r="V16" s="8">
        <f t="shared" si="10"/>
        <v>26</v>
      </c>
      <c r="W16" s="108">
        <v>0</v>
      </c>
      <c r="X16" s="108">
        <v>2</v>
      </c>
      <c r="Y16" s="110">
        <v>24</v>
      </c>
    </row>
    <row r="17" spans="1:25" x14ac:dyDescent="0.3">
      <c r="A17" s="14" t="s">
        <v>30</v>
      </c>
      <c r="B17" s="107">
        <f t="shared" si="5"/>
        <v>166</v>
      </c>
      <c r="C17" s="8">
        <f t="shared" si="6"/>
        <v>123</v>
      </c>
      <c r="D17" s="108">
        <f t="shared" si="7"/>
        <v>26</v>
      </c>
      <c r="E17" s="108">
        <v>0</v>
      </c>
      <c r="F17" s="108">
        <v>26</v>
      </c>
      <c r="G17" s="108">
        <v>89</v>
      </c>
      <c r="H17" s="108">
        <v>5</v>
      </c>
      <c r="I17" s="108">
        <v>1</v>
      </c>
      <c r="J17" s="108">
        <v>2</v>
      </c>
      <c r="K17" s="8">
        <v>0</v>
      </c>
      <c r="L17" s="109">
        <v>8</v>
      </c>
      <c r="M17" s="108">
        <f t="shared" si="8"/>
        <v>9</v>
      </c>
      <c r="N17" s="110">
        <v>5</v>
      </c>
      <c r="O17" s="110">
        <v>4</v>
      </c>
      <c r="P17" s="111">
        <v>0</v>
      </c>
      <c r="Q17" s="108">
        <f t="shared" si="9"/>
        <v>9</v>
      </c>
      <c r="R17" s="111">
        <v>0</v>
      </c>
      <c r="S17" s="112">
        <v>9</v>
      </c>
      <c r="T17" s="111">
        <v>0</v>
      </c>
      <c r="U17" s="111">
        <v>0</v>
      </c>
      <c r="V17" s="8">
        <f t="shared" si="10"/>
        <v>17</v>
      </c>
      <c r="W17" s="108">
        <v>0</v>
      </c>
      <c r="X17" s="108">
        <v>1</v>
      </c>
      <c r="Y17" s="110">
        <v>16</v>
      </c>
    </row>
    <row r="18" spans="1:25" x14ac:dyDescent="0.3">
      <c r="A18" s="14" t="s">
        <v>31</v>
      </c>
      <c r="B18" s="107">
        <f t="shared" si="5"/>
        <v>180</v>
      </c>
      <c r="C18" s="8">
        <f t="shared" si="6"/>
        <v>108</v>
      </c>
      <c r="D18" s="108">
        <f t="shared" si="7"/>
        <v>23</v>
      </c>
      <c r="E18" s="108">
        <v>1</v>
      </c>
      <c r="F18" s="108">
        <v>22</v>
      </c>
      <c r="G18" s="108">
        <v>80</v>
      </c>
      <c r="H18" s="108">
        <v>2</v>
      </c>
      <c r="I18" s="108">
        <v>0</v>
      </c>
      <c r="J18" s="108">
        <v>0</v>
      </c>
      <c r="K18" s="8">
        <v>3</v>
      </c>
      <c r="L18" s="109">
        <v>16</v>
      </c>
      <c r="M18" s="108">
        <f t="shared" si="8"/>
        <v>21</v>
      </c>
      <c r="N18" s="110">
        <v>4</v>
      </c>
      <c r="O18" s="110">
        <v>17</v>
      </c>
      <c r="P18" s="111">
        <v>0</v>
      </c>
      <c r="Q18" s="108">
        <f t="shared" si="9"/>
        <v>18</v>
      </c>
      <c r="R18" s="111">
        <v>0</v>
      </c>
      <c r="S18" s="112">
        <v>17</v>
      </c>
      <c r="T18" s="111">
        <v>0</v>
      </c>
      <c r="U18" s="111">
        <v>1</v>
      </c>
      <c r="V18" s="8">
        <f t="shared" si="10"/>
        <v>17</v>
      </c>
      <c r="W18" s="108">
        <v>0</v>
      </c>
      <c r="X18" s="108">
        <v>2</v>
      </c>
      <c r="Y18" s="110">
        <v>15</v>
      </c>
    </row>
    <row r="19" spans="1:25" x14ac:dyDescent="0.3">
      <c r="A19" s="14" t="s">
        <v>63</v>
      </c>
      <c r="B19" s="107">
        <f t="shared" si="5"/>
        <v>726</v>
      </c>
      <c r="C19" s="8">
        <f t="shared" si="6"/>
        <v>526</v>
      </c>
      <c r="D19" s="108">
        <f t="shared" si="7"/>
        <v>53</v>
      </c>
      <c r="E19" s="108">
        <v>29</v>
      </c>
      <c r="F19" s="108">
        <v>24</v>
      </c>
      <c r="G19" s="108">
        <v>448</v>
      </c>
      <c r="H19" s="108">
        <v>5</v>
      </c>
      <c r="I19" s="108">
        <v>4</v>
      </c>
      <c r="J19" s="108">
        <v>13</v>
      </c>
      <c r="K19" s="8">
        <v>3</v>
      </c>
      <c r="L19" s="109">
        <v>10</v>
      </c>
      <c r="M19" s="108">
        <f t="shared" si="8"/>
        <v>93</v>
      </c>
      <c r="N19" s="110">
        <v>44</v>
      </c>
      <c r="O19" s="110">
        <v>49</v>
      </c>
      <c r="P19" s="111">
        <v>0</v>
      </c>
      <c r="Q19" s="108">
        <f t="shared" si="9"/>
        <v>69</v>
      </c>
      <c r="R19" s="111">
        <v>1</v>
      </c>
      <c r="S19" s="112">
        <v>65</v>
      </c>
      <c r="T19" s="112">
        <v>2</v>
      </c>
      <c r="U19" s="112">
        <v>1</v>
      </c>
      <c r="V19" s="8">
        <f t="shared" si="10"/>
        <v>28</v>
      </c>
      <c r="W19" s="108">
        <v>0</v>
      </c>
      <c r="X19" s="108">
        <v>3</v>
      </c>
      <c r="Y19" s="110">
        <v>25</v>
      </c>
    </row>
    <row r="20" spans="1:25" x14ac:dyDescent="0.3">
      <c r="A20" s="14" t="s">
        <v>33</v>
      </c>
      <c r="B20" s="107">
        <f t="shared" si="5"/>
        <v>441</v>
      </c>
      <c r="C20" s="8">
        <f t="shared" si="6"/>
        <v>305</v>
      </c>
      <c r="D20" s="108">
        <f t="shared" si="7"/>
        <v>45</v>
      </c>
      <c r="E20" s="108">
        <v>0</v>
      </c>
      <c r="F20" s="108">
        <v>45</v>
      </c>
      <c r="G20" s="108">
        <v>247</v>
      </c>
      <c r="H20" s="113">
        <v>7</v>
      </c>
      <c r="I20" s="108">
        <v>1</v>
      </c>
      <c r="J20" s="108">
        <v>4</v>
      </c>
      <c r="K20" s="8">
        <v>1</v>
      </c>
      <c r="L20" s="109">
        <v>16</v>
      </c>
      <c r="M20" s="108">
        <f t="shared" si="8"/>
        <v>44</v>
      </c>
      <c r="N20" s="110">
        <v>9</v>
      </c>
      <c r="O20" s="110">
        <v>35</v>
      </c>
      <c r="P20" s="111">
        <v>0</v>
      </c>
      <c r="Q20" s="108">
        <f t="shared" si="9"/>
        <v>27</v>
      </c>
      <c r="R20" s="111">
        <v>1</v>
      </c>
      <c r="S20" s="112">
        <v>25</v>
      </c>
      <c r="T20" s="112">
        <v>1</v>
      </c>
      <c r="U20" s="111">
        <v>0</v>
      </c>
      <c r="V20" s="8">
        <f t="shared" si="10"/>
        <v>49</v>
      </c>
      <c r="W20" s="108">
        <v>0</v>
      </c>
      <c r="X20" s="108">
        <v>0</v>
      </c>
      <c r="Y20" s="110">
        <v>49</v>
      </c>
    </row>
    <row r="21" spans="1:25" x14ac:dyDescent="0.3">
      <c r="A21" s="14" t="s">
        <v>34</v>
      </c>
      <c r="B21" s="107">
        <f t="shared" si="5"/>
        <v>355</v>
      </c>
      <c r="C21" s="8">
        <f t="shared" si="6"/>
        <v>246</v>
      </c>
      <c r="D21" s="108">
        <f t="shared" si="7"/>
        <v>29</v>
      </c>
      <c r="E21" s="108">
        <v>2</v>
      </c>
      <c r="F21" s="108">
        <v>27</v>
      </c>
      <c r="G21" s="108">
        <v>188</v>
      </c>
      <c r="H21" s="113">
        <v>9</v>
      </c>
      <c r="I21" s="108">
        <v>3</v>
      </c>
      <c r="J21" s="108">
        <v>14</v>
      </c>
      <c r="K21" s="8">
        <v>3</v>
      </c>
      <c r="L21" s="109">
        <v>8</v>
      </c>
      <c r="M21" s="108">
        <f t="shared" si="8"/>
        <v>10</v>
      </c>
      <c r="N21" s="110">
        <v>2</v>
      </c>
      <c r="O21" s="110">
        <v>8</v>
      </c>
      <c r="P21" s="111">
        <v>0</v>
      </c>
      <c r="Q21" s="108">
        <f t="shared" si="9"/>
        <v>66</v>
      </c>
      <c r="R21" s="111">
        <v>1</v>
      </c>
      <c r="S21" s="112">
        <v>65</v>
      </c>
      <c r="T21" s="111">
        <v>0</v>
      </c>
      <c r="U21" s="111">
        <v>0</v>
      </c>
      <c r="V21" s="8">
        <f t="shared" si="10"/>
        <v>25</v>
      </c>
      <c r="W21" s="108">
        <v>0</v>
      </c>
      <c r="X21" s="108">
        <v>0</v>
      </c>
      <c r="Y21" s="110">
        <v>25</v>
      </c>
    </row>
    <row r="22" spans="1:25" x14ac:dyDescent="0.3">
      <c r="A22" s="14" t="s">
        <v>35</v>
      </c>
      <c r="B22" s="107">
        <f t="shared" si="5"/>
        <v>468</v>
      </c>
      <c r="C22" s="8">
        <f t="shared" si="6"/>
        <v>388</v>
      </c>
      <c r="D22" s="108">
        <f t="shared" si="7"/>
        <v>59</v>
      </c>
      <c r="E22" s="108">
        <v>1</v>
      </c>
      <c r="F22" s="108">
        <v>58</v>
      </c>
      <c r="G22" s="108">
        <v>318</v>
      </c>
      <c r="H22" s="113">
        <v>8</v>
      </c>
      <c r="I22" s="108">
        <v>1</v>
      </c>
      <c r="J22" s="108">
        <v>1</v>
      </c>
      <c r="K22" s="8">
        <v>1</v>
      </c>
      <c r="L22" s="109">
        <v>10</v>
      </c>
      <c r="M22" s="108">
        <f t="shared" si="8"/>
        <v>30</v>
      </c>
      <c r="N22" s="110">
        <v>3</v>
      </c>
      <c r="O22" s="110">
        <v>27</v>
      </c>
      <c r="P22" s="111">
        <v>0</v>
      </c>
      <c r="Q22" s="108">
        <f t="shared" si="9"/>
        <v>14</v>
      </c>
      <c r="R22" s="111">
        <v>0</v>
      </c>
      <c r="S22" s="112">
        <v>14</v>
      </c>
      <c r="T22" s="111">
        <v>0</v>
      </c>
      <c r="U22" s="111">
        <v>0</v>
      </c>
      <c r="V22" s="8">
        <f t="shared" si="10"/>
        <v>26</v>
      </c>
      <c r="W22" s="108">
        <v>0</v>
      </c>
      <c r="X22" s="108">
        <v>0</v>
      </c>
      <c r="Y22" s="110">
        <v>26</v>
      </c>
    </row>
    <row r="23" spans="1:25" x14ac:dyDescent="0.3">
      <c r="A23" s="14" t="s">
        <v>36</v>
      </c>
      <c r="B23" s="107">
        <f t="shared" si="5"/>
        <v>84</v>
      </c>
      <c r="C23" s="8">
        <f t="shared" si="6"/>
        <v>61</v>
      </c>
      <c r="D23" s="108">
        <f t="shared" si="7"/>
        <v>7</v>
      </c>
      <c r="E23" s="108">
        <v>1</v>
      </c>
      <c r="F23" s="108">
        <v>6</v>
      </c>
      <c r="G23" s="108">
        <v>53</v>
      </c>
      <c r="H23" s="113">
        <v>1</v>
      </c>
      <c r="I23" s="108">
        <v>0</v>
      </c>
      <c r="J23" s="108">
        <v>0</v>
      </c>
      <c r="K23" s="8">
        <v>0</v>
      </c>
      <c r="L23" s="109">
        <v>2</v>
      </c>
      <c r="M23" s="108">
        <f t="shared" si="8"/>
        <v>7</v>
      </c>
      <c r="N23" s="110">
        <v>0</v>
      </c>
      <c r="O23" s="110">
        <v>7</v>
      </c>
      <c r="P23" s="111">
        <v>0</v>
      </c>
      <c r="Q23" s="108">
        <f t="shared" si="9"/>
        <v>6</v>
      </c>
      <c r="R23" s="111">
        <v>0</v>
      </c>
      <c r="S23" s="112">
        <v>6</v>
      </c>
      <c r="T23" s="111">
        <v>0</v>
      </c>
      <c r="U23" s="111">
        <v>0</v>
      </c>
      <c r="V23" s="8">
        <f t="shared" si="10"/>
        <v>8</v>
      </c>
      <c r="W23" s="108">
        <v>0</v>
      </c>
      <c r="X23" s="108">
        <v>0</v>
      </c>
      <c r="Y23" s="110">
        <v>8</v>
      </c>
    </row>
    <row r="24" spans="1:25" x14ac:dyDescent="0.3">
      <c r="A24" s="14" t="s">
        <v>37</v>
      </c>
      <c r="B24" s="107">
        <f t="shared" si="5"/>
        <v>462</v>
      </c>
      <c r="C24" s="8">
        <f t="shared" si="6"/>
        <v>367</v>
      </c>
      <c r="D24" s="108">
        <f t="shared" si="7"/>
        <v>43</v>
      </c>
      <c r="E24" s="108">
        <v>5</v>
      </c>
      <c r="F24" s="108">
        <v>38</v>
      </c>
      <c r="G24" s="113">
        <v>245</v>
      </c>
      <c r="H24" s="108">
        <v>7</v>
      </c>
      <c r="I24" s="113">
        <v>8</v>
      </c>
      <c r="J24" s="113">
        <v>61</v>
      </c>
      <c r="K24" s="8">
        <v>3</v>
      </c>
      <c r="L24" s="109">
        <v>10</v>
      </c>
      <c r="M24" s="108">
        <f t="shared" si="8"/>
        <v>21</v>
      </c>
      <c r="N24" s="110">
        <v>4</v>
      </c>
      <c r="O24" s="110">
        <v>17</v>
      </c>
      <c r="P24" s="111">
        <v>0</v>
      </c>
      <c r="Q24" s="108">
        <f t="shared" si="9"/>
        <v>22</v>
      </c>
      <c r="R24" s="111">
        <v>0</v>
      </c>
      <c r="S24" s="112">
        <v>22</v>
      </c>
      <c r="T24" s="111">
        <v>0</v>
      </c>
      <c r="U24" s="111">
        <v>0</v>
      </c>
      <c r="V24" s="8">
        <f t="shared" si="10"/>
        <v>42</v>
      </c>
      <c r="W24" s="108">
        <v>1</v>
      </c>
      <c r="X24" s="108">
        <v>0</v>
      </c>
      <c r="Y24" s="110">
        <v>41</v>
      </c>
    </row>
    <row r="25" spans="1:25" x14ac:dyDescent="0.3">
      <c r="A25" s="14" t="s">
        <v>38</v>
      </c>
      <c r="B25" s="107">
        <f t="shared" si="5"/>
        <v>150</v>
      </c>
      <c r="C25" s="8">
        <f t="shared" si="6"/>
        <v>96</v>
      </c>
      <c r="D25" s="108">
        <f t="shared" si="7"/>
        <v>12</v>
      </c>
      <c r="E25" s="108">
        <v>0</v>
      </c>
      <c r="F25" s="108">
        <v>12</v>
      </c>
      <c r="G25" s="113">
        <v>72</v>
      </c>
      <c r="H25" s="108">
        <v>3</v>
      </c>
      <c r="I25" s="113">
        <v>1</v>
      </c>
      <c r="J25" s="113">
        <v>6</v>
      </c>
      <c r="K25" s="8">
        <v>2</v>
      </c>
      <c r="L25" s="109">
        <v>23</v>
      </c>
      <c r="M25" s="108">
        <f t="shared" si="8"/>
        <v>9</v>
      </c>
      <c r="N25" s="110">
        <v>2</v>
      </c>
      <c r="O25" s="110">
        <v>7</v>
      </c>
      <c r="P25" s="111">
        <v>0</v>
      </c>
      <c r="Q25" s="108">
        <f t="shared" si="9"/>
        <v>7</v>
      </c>
      <c r="R25" s="111">
        <v>0</v>
      </c>
      <c r="S25" s="112">
        <v>7</v>
      </c>
      <c r="T25" s="111">
        <v>0</v>
      </c>
      <c r="U25" s="111">
        <v>0</v>
      </c>
      <c r="V25" s="8">
        <f t="shared" si="10"/>
        <v>15</v>
      </c>
      <c r="W25" s="108">
        <v>0</v>
      </c>
      <c r="X25" s="108">
        <v>1</v>
      </c>
      <c r="Y25" s="110">
        <v>14</v>
      </c>
    </row>
    <row r="26" spans="1:25" x14ac:dyDescent="0.3">
      <c r="A26" s="14" t="s">
        <v>39</v>
      </c>
      <c r="B26" s="107">
        <f t="shared" si="5"/>
        <v>458</v>
      </c>
      <c r="C26" s="8">
        <f t="shared" si="6"/>
        <v>365</v>
      </c>
      <c r="D26" s="108">
        <f t="shared" si="7"/>
        <v>66</v>
      </c>
      <c r="E26" s="108">
        <v>5</v>
      </c>
      <c r="F26" s="108">
        <v>61</v>
      </c>
      <c r="G26" s="108">
        <v>261</v>
      </c>
      <c r="H26" s="108">
        <v>7</v>
      </c>
      <c r="I26" s="108">
        <v>4</v>
      </c>
      <c r="J26" s="108">
        <v>27</v>
      </c>
      <c r="K26" s="8">
        <v>0</v>
      </c>
      <c r="L26" s="109">
        <v>10</v>
      </c>
      <c r="M26" s="108">
        <f t="shared" si="8"/>
        <v>33</v>
      </c>
      <c r="N26" s="110">
        <v>6</v>
      </c>
      <c r="O26" s="110">
        <v>27</v>
      </c>
      <c r="P26" s="111">
        <v>0</v>
      </c>
      <c r="Q26" s="108">
        <f t="shared" si="9"/>
        <v>21</v>
      </c>
      <c r="R26" s="111">
        <v>0</v>
      </c>
      <c r="S26" s="112">
        <v>21</v>
      </c>
      <c r="T26" s="111">
        <v>0</v>
      </c>
      <c r="U26" s="111">
        <v>0</v>
      </c>
      <c r="V26" s="8">
        <f t="shared" si="10"/>
        <v>29</v>
      </c>
      <c r="W26" s="108">
        <v>0</v>
      </c>
      <c r="X26" s="108">
        <v>0</v>
      </c>
      <c r="Y26" s="110">
        <v>29</v>
      </c>
    </row>
    <row r="27" spans="1:25" x14ac:dyDescent="0.3">
      <c r="A27" s="14" t="s">
        <v>40</v>
      </c>
      <c r="B27" s="107">
        <f t="shared" si="5"/>
        <v>134</v>
      </c>
      <c r="C27" s="8">
        <f t="shared" si="6"/>
        <v>81</v>
      </c>
      <c r="D27" s="108">
        <f t="shared" si="7"/>
        <v>8</v>
      </c>
      <c r="E27" s="108">
        <v>1</v>
      </c>
      <c r="F27" s="108">
        <v>7</v>
      </c>
      <c r="G27" s="108">
        <v>68</v>
      </c>
      <c r="H27" s="108">
        <v>1</v>
      </c>
      <c r="I27" s="108">
        <v>0</v>
      </c>
      <c r="J27" s="108">
        <v>0</v>
      </c>
      <c r="K27" s="8">
        <v>4</v>
      </c>
      <c r="L27" s="109">
        <v>12</v>
      </c>
      <c r="M27" s="108">
        <f t="shared" si="8"/>
        <v>13</v>
      </c>
      <c r="N27" s="110">
        <v>8</v>
      </c>
      <c r="O27" s="110">
        <v>5</v>
      </c>
      <c r="P27" s="111">
        <v>0</v>
      </c>
      <c r="Q27" s="108">
        <f t="shared" si="9"/>
        <v>18</v>
      </c>
      <c r="R27" s="111"/>
      <c r="S27" s="111">
        <v>14</v>
      </c>
      <c r="T27" s="111">
        <v>0</v>
      </c>
      <c r="U27" s="111">
        <v>4</v>
      </c>
      <c r="V27" s="8">
        <f t="shared" si="10"/>
        <v>10</v>
      </c>
      <c r="W27" s="108">
        <v>0</v>
      </c>
      <c r="X27" s="108">
        <v>0</v>
      </c>
      <c r="Y27" s="110">
        <v>10</v>
      </c>
    </row>
    <row r="28" spans="1:25" x14ac:dyDescent="0.3">
      <c r="A28" s="14" t="s">
        <v>41</v>
      </c>
      <c r="B28" s="107">
        <f t="shared" si="5"/>
        <v>446</v>
      </c>
      <c r="C28" s="8">
        <f t="shared" si="6"/>
        <v>310</v>
      </c>
      <c r="D28" s="108">
        <f t="shared" si="7"/>
        <v>42</v>
      </c>
      <c r="E28" s="108">
        <v>1</v>
      </c>
      <c r="F28" s="108">
        <v>41</v>
      </c>
      <c r="G28" s="108">
        <v>256</v>
      </c>
      <c r="H28" s="108">
        <v>8</v>
      </c>
      <c r="I28" s="108">
        <v>3</v>
      </c>
      <c r="J28" s="108">
        <v>1</v>
      </c>
      <c r="K28" s="8">
        <v>0</v>
      </c>
      <c r="L28" s="109">
        <v>17</v>
      </c>
      <c r="M28" s="108">
        <f t="shared" si="8"/>
        <v>38</v>
      </c>
      <c r="N28" s="110">
        <v>11</v>
      </c>
      <c r="O28" s="110">
        <v>27</v>
      </c>
      <c r="P28" s="111">
        <v>0</v>
      </c>
      <c r="Q28" s="108">
        <f t="shared" si="9"/>
        <v>35</v>
      </c>
      <c r="R28" s="111">
        <v>0</v>
      </c>
      <c r="S28" s="112">
        <v>35</v>
      </c>
      <c r="T28" s="111">
        <v>0</v>
      </c>
      <c r="U28" s="111">
        <v>0</v>
      </c>
      <c r="V28" s="8">
        <f t="shared" si="10"/>
        <v>46</v>
      </c>
      <c r="W28" s="108">
        <v>0</v>
      </c>
      <c r="X28" s="108">
        <v>0</v>
      </c>
      <c r="Y28" s="110">
        <v>46</v>
      </c>
    </row>
    <row r="29" spans="1:25" x14ac:dyDescent="0.3">
      <c r="A29" s="14" t="s">
        <v>42</v>
      </c>
      <c r="B29" s="107">
        <f t="shared" si="5"/>
        <v>570</v>
      </c>
      <c r="C29" s="8">
        <f t="shared" si="6"/>
        <v>275</v>
      </c>
      <c r="D29" s="108">
        <f t="shared" si="7"/>
        <v>44</v>
      </c>
      <c r="E29" s="108">
        <v>1</v>
      </c>
      <c r="F29" s="108">
        <v>43</v>
      </c>
      <c r="G29" s="108">
        <v>215</v>
      </c>
      <c r="H29" s="108">
        <v>10</v>
      </c>
      <c r="I29" s="108">
        <v>3</v>
      </c>
      <c r="J29" s="108">
        <v>2</v>
      </c>
      <c r="K29" s="8">
        <v>1</v>
      </c>
      <c r="L29" s="109">
        <v>19</v>
      </c>
      <c r="M29" s="108">
        <f t="shared" si="8"/>
        <v>85</v>
      </c>
      <c r="N29" s="110">
        <v>65</v>
      </c>
      <c r="O29" s="110">
        <v>20</v>
      </c>
      <c r="P29" s="111">
        <v>0</v>
      </c>
      <c r="Q29" s="108">
        <f t="shared" si="9"/>
        <v>168</v>
      </c>
      <c r="R29" s="111">
        <v>8</v>
      </c>
      <c r="S29" s="111">
        <v>160</v>
      </c>
      <c r="T29" s="111">
        <v>0</v>
      </c>
      <c r="U29" s="111">
        <v>0</v>
      </c>
      <c r="V29" s="8">
        <f t="shared" si="10"/>
        <v>23</v>
      </c>
      <c r="W29" s="108">
        <v>0</v>
      </c>
      <c r="X29" s="108">
        <v>3</v>
      </c>
      <c r="Y29" s="110">
        <v>20</v>
      </c>
    </row>
    <row r="30" spans="1:25" x14ac:dyDescent="0.3">
      <c r="A30" s="14" t="s">
        <v>43</v>
      </c>
      <c r="B30" s="107">
        <f t="shared" si="5"/>
        <v>727</v>
      </c>
      <c r="C30" s="8">
        <f t="shared" si="6"/>
        <v>502</v>
      </c>
      <c r="D30" s="108">
        <f t="shared" si="7"/>
        <v>91</v>
      </c>
      <c r="E30" s="108">
        <v>2</v>
      </c>
      <c r="F30" s="108">
        <v>89</v>
      </c>
      <c r="G30" s="108">
        <v>391</v>
      </c>
      <c r="H30" s="108">
        <v>14</v>
      </c>
      <c r="I30" s="108">
        <v>0</v>
      </c>
      <c r="J30" s="108">
        <v>1</v>
      </c>
      <c r="K30" s="8">
        <v>5</v>
      </c>
      <c r="L30" s="109">
        <v>25</v>
      </c>
      <c r="M30" s="108">
        <f t="shared" si="8"/>
        <v>58</v>
      </c>
      <c r="N30" s="110">
        <v>10</v>
      </c>
      <c r="O30" s="110">
        <v>48</v>
      </c>
      <c r="P30" s="111">
        <v>0</v>
      </c>
      <c r="Q30" s="108">
        <f t="shared" si="9"/>
        <v>73</v>
      </c>
      <c r="R30" s="111">
        <v>0</v>
      </c>
      <c r="S30" s="112">
        <v>73</v>
      </c>
      <c r="T30" s="111">
        <v>0</v>
      </c>
      <c r="U30" s="111">
        <v>0</v>
      </c>
      <c r="V30" s="8">
        <f t="shared" si="10"/>
        <v>69</v>
      </c>
      <c r="W30" s="108">
        <v>0</v>
      </c>
      <c r="X30" s="108">
        <v>1</v>
      </c>
      <c r="Y30" s="110">
        <v>68</v>
      </c>
    </row>
    <row r="31" spans="1:25" x14ac:dyDescent="0.3">
      <c r="A31" s="14" t="s">
        <v>44</v>
      </c>
      <c r="B31" s="107">
        <f t="shared" si="5"/>
        <v>247</v>
      </c>
      <c r="C31" s="8">
        <f t="shared" si="6"/>
        <v>174</v>
      </c>
      <c r="D31" s="108">
        <f t="shared" si="7"/>
        <v>23</v>
      </c>
      <c r="E31" s="108">
        <v>4</v>
      </c>
      <c r="F31" s="108">
        <v>19</v>
      </c>
      <c r="G31" s="108">
        <v>134</v>
      </c>
      <c r="H31" s="108">
        <v>5</v>
      </c>
      <c r="I31" s="108">
        <v>2</v>
      </c>
      <c r="J31" s="108">
        <v>10</v>
      </c>
      <c r="K31" s="8">
        <v>0</v>
      </c>
      <c r="L31" s="109">
        <v>8</v>
      </c>
      <c r="M31" s="108">
        <f t="shared" si="8"/>
        <v>23</v>
      </c>
      <c r="N31" s="110">
        <v>6</v>
      </c>
      <c r="O31" s="110">
        <v>17</v>
      </c>
      <c r="P31" s="111">
        <v>0</v>
      </c>
      <c r="Q31" s="108">
        <f t="shared" si="9"/>
        <v>19</v>
      </c>
      <c r="R31" s="111">
        <v>0</v>
      </c>
      <c r="S31" s="112">
        <v>19</v>
      </c>
      <c r="T31" s="111">
        <v>0</v>
      </c>
      <c r="U31" s="111">
        <v>0</v>
      </c>
      <c r="V31" s="8">
        <f t="shared" si="10"/>
        <v>23</v>
      </c>
      <c r="W31" s="108">
        <v>0</v>
      </c>
      <c r="X31" s="108">
        <v>0</v>
      </c>
      <c r="Y31" s="110">
        <v>23</v>
      </c>
    </row>
    <row r="32" spans="1:25" x14ac:dyDescent="0.3">
      <c r="A32" s="14" t="s">
        <v>45</v>
      </c>
      <c r="B32" s="107">
        <f t="shared" si="5"/>
        <v>625</v>
      </c>
      <c r="C32" s="8">
        <f t="shared" si="6"/>
        <v>463</v>
      </c>
      <c r="D32" s="108">
        <f t="shared" si="7"/>
        <v>60</v>
      </c>
      <c r="E32" s="108">
        <v>1</v>
      </c>
      <c r="F32" s="108">
        <v>59</v>
      </c>
      <c r="G32" s="108">
        <v>374</v>
      </c>
      <c r="H32" s="108">
        <v>11</v>
      </c>
      <c r="I32" s="108">
        <v>4</v>
      </c>
      <c r="J32" s="108">
        <v>13</v>
      </c>
      <c r="K32" s="8">
        <v>1</v>
      </c>
      <c r="L32" s="109">
        <v>22</v>
      </c>
      <c r="M32" s="108">
        <f t="shared" si="8"/>
        <v>54</v>
      </c>
      <c r="N32" s="110">
        <v>15</v>
      </c>
      <c r="O32" s="110">
        <v>38</v>
      </c>
      <c r="P32" s="111">
        <v>1</v>
      </c>
      <c r="Q32" s="108">
        <f t="shared" si="9"/>
        <v>47</v>
      </c>
      <c r="R32" s="111">
        <v>1</v>
      </c>
      <c r="S32" s="112">
        <v>46</v>
      </c>
      <c r="T32" s="111">
        <v>0</v>
      </c>
      <c r="U32" s="111">
        <v>0</v>
      </c>
      <c r="V32" s="8">
        <f t="shared" si="10"/>
        <v>39</v>
      </c>
      <c r="W32" s="108">
        <v>0</v>
      </c>
      <c r="X32" s="108">
        <v>0</v>
      </c>
      <c r="Y32" s="110">
        <v>39</v>
      </c>
    </row>
    <row r="33" spans="1:25" x14ac:dyDescent="0.3">
      <c r="A33" s="14" t="s">
        <v>46</v>
      </c>
      <c r="B33" s="107">
        <f t="shared" si="5"/>
        <v>342</v>
      </c>
      <c r="C33" s="8">
        <f t="shared" si="6"/>
        <v>209</v>
      </c>
      <c r="D33" s="108">
        <f t="shared" si="7"/>
        <v>26</v>
      </c>
      <c r="E33" s="108">
        <v>0</v>
      </c>
      <c r="F33" s="108">
        <v>26</v>
      </c>
      <c r="G33" s="108">
        <v>175</v>
      </c>
      <c r="H33" s="108">
        <v>3</v>
      </c>
      <c r="I33" s="108">
        <v>2</v>
      </c>
      <c r="J33" s="108">
        <v>3</v>
      </c>
      <c r="K33" s="8">
        <v>0</v>
      </c>
      <c r="L33" s="109">
        <v>10</v>
      </c>
      <c r="M33" s="108">
        <f t="shared" si="8"/>
        <v>54</v>
      </c>
      <c r="N33" s="110">
        <v>14</v>
      </c>
      <c r="O33" s="110">
        <v>40</v>
      </c>
      <c r="P33" s="111">
        <v>0</v>
      </c>
      <c r="Q33" s="108">
        <f t="shared" si="9"/>
        <v>33</v>
      </c>
      <c r="R33" s="111">
        <v>2</v>
      </c>
      <c r="S33" s="112">
        <v>31</v>
      </c>
      <c r="T33" s="111">
        <v>0</v>
      </c>
      <c r="U33" s="111">
        <v>0</v>
      </c>
      <c r="V33" s="8">
        <f t="shared" si="10"/>
        <v>36</v>
      </c>
      <c r="W33" s="108">
        <v>0</v>
      </c>
      <c r="X33" s="108">
        <v>1</v>
      </c>
      <c r="Y33" s="110">
        <v>35</v>
      </c>
    </row>
    <row r="34" spans="1:25" x14ac:dyDescent="0.3">
      <c r="A34" s="14" t="s">
        <v>47</v>
      </c>
      <c r="B34" s="107">
        <f t="shared" si="5"/>
        <v>466</v>
      </c>
      <c r="C34" s="8">
        <f t="shared" si="6"/>
        <v>293</v>
      </c>
      <c r="D34" s="108">
        <f t="shared" si="7"/>
        <v>57</v>
      </c>
      <c r="E34" s="108">
        <v>1</v>
      </c>
      <c r="F34" s="108">
        <v>56</v>
      </c>
      <c r="G34" s="108">
        <v>221</v>
      </c>
      <c r="H34" s="108">
        <v>10</v>
      </c>
      <c r="I34" s="108">
        <v>1</v>
      </c>
      <c r="J34" s="108">
        <v>2</v>
      </c>
      <c r="K34" s="8">
        <v>2</v>
      </c>
      <c r="L34" s="109">
        <v>26</v>
      </c>
      <c r="M34" s="108">
        <f t="shared" si="8"/>
        <v>59</v>
      </c>
      <c r="N34" s="110">
        <v>9</v>
      </c>
      <c r="O34" s="110">
        <v>50</v>
      </c>
      <c r="P34" s="111">
        <v>0</v>
      </c>
      <c r="Q34" s="108">
        <f t="shared" si="9"/>
        <v>42</v>
      </c>
      <c r="R34" s="111">
        <v>0</v>
      </c>
      <c r="S34" s="112">
        <v>42</v>
      </c>
      <c r="T34" s="111">
        <v>0</v>
      </c>
      <c r="U34" s="111">
        <v>0</v>
      </c>
      <c r="V34" s="8">
        <f t="shared" si="10"/>
        <v>46</v>
      </c>
      <c r="W34" s="108">
        <v>0</v>
      </c>
      <c r="X34" s="108">
        <v>1</v>
      </c>
      <c r="Y34" s="110">
        <v>45</v>
      </c>
    </row>
    <row r="35" spans="1:25" x14ac:dyDescent="0.3">
      <c r="A35" s="14" t="s">
        <v>64</v>
      </c>
      <c r="B35" s="107">
        <f t="shared" si="5"/>
        <v>708</v>
      </c>
      <c r="C35" s="8">
        <f t="shared" si="6"/>
        <v>534</v>
      </c>
      <c r="D35" s="108">
        <f t="shared" si="7"/>
        <v>107</v>
      </c>
      <c r="E35" s="108">
        <v>0</v>
      </c>
      <c r="F35" s="108">
        <v>107</v>
      </c>
      <c r="G35" s="108">
        <v>347</v>
      </c>
      <c r="H35" s="108">
        <v>15</v>
      </c>
      <c r="I35" s="108">
        <v>26</v>
      </c>
      <c r="J35" s="108">
        <v>38</v>
      </c>
      <c r="K35" s="8">
        <v>1</v>
      </c>
      <c r="L35" s="109">
        <v>12</v>
      </c>
      <c r="M35" s="108">
        <f t="shared" si="8"/>
        <v>56</v>
      </c>
      <c r="N35" s="110">
        <v>2</v>
      </c>
      <c r="O35" s="110">
        <v>54</v>
      </c>
      <c r="P35" s="111">
        <v>0</v>
      </c>
      <c r="Q35" s="108">
        <f t="shared" si="9"/>
        <v>29</v>
      </c>
      <c r="R35" s="111">
        <v>1</v>
      </c>
      <c r="S35" s="112">
        <v>27</v>
      </c>
      <c r="T35" s="111">
        <v>0</v>
      </c>
      <c r="U35" s="111">
        <v>1</v>
      </c>
      <c r="V35" s="8">
        <f t="shared" si="10"/>
        <v>77</v>
      </c>
      <c r="W35" s="108">
        <v>0</v>
      </c>
      <c r="X35" s="108">
        <v>1</v>
      </c>
      <c r="Y35" s="110">
        <v>76</v>
      </c>
    </row>
    <row r="36" spans="1:25" x14ac:dyDescent="0.3">
      <c r="A36" s="15" t="s">
        <v>65</v>
      </c>
      <c r="B36" s="114">
        <f t="shared" si="5"/>
        <v>398</v>
      </c>
      <c r="C36" s="12">
        <f t="shared" si="6"/>
        <v>267</v>
      </c>
      <c r="D36" s="115">
        <f t="shared" si="7"/>
        <v>44</v>
      </c>
      <c r="E36" s="115">
        <v>0</v>
      </c>
      <c r="F36" s="115">
        <v>44</v>
      </c>
      <c r="G36" s="115">
        <v>207</v>
      </c>
      <c r="H36" s="115">
        <v>10</v>
      </c>
      <c r="I36" s="115">
        <v>0</v>
      </c>
      <c r="J36" s="115">
        <v>0</v>
      </c>
      <c r="K36" s="12">
        <v>6</v>
      </c>
      <c r="L36" s="116">
        <v>25</v>
      </c>
      <c r="M36" s="115">
        <f t="shared" si="8"/>
        <v>33</v>
      </c>
      <c r="N36" s="117">
        <v>11</v>
      </c>
      <c r="O36" s="117">
        <v>22</v>
      </c>
      <c r="P36" s="118">
        <v>0</v>
      </c>
      <c r="Q36" s="115">
        <f t="shared" si="9"/>
        <v>43</v>
      </c>
      <c r="R36" s="118">
        <v>0</v>
      </c>
      <c r="S36" s="119">
        <v>43</v>
      </c>
      <c r="T36" s="118">
        <v>0</v>
      </c>
      <c r="U36" s="118">
        <v>0</v>
      </c>
      <c r="V36" s="12">
        <f t="shared" si="10"/>
        <v>30</v>
      </c>
      <c r="W36" s="115">
        <v>0</v>
      </c>
      <c r="X36" s="115">
        <v>1</v>
      </c>
      <c r="Y36" s="117">
        <v>29</v>
      </c>
    </row>
    <row r="37" spans="1:25" x14ac:dyDescent="0.3">
      <c r="A37" s="20" t="s">
        <v>149</v>
      </c>
      <c r="B37" s="5"/>
      <c r="C37" s="5"/>
      <c r="D37" s="5"/>
      <c r="E37" s="5"/>
      <c r="F37" s="5"/>
      <c r="G37" s="5"/>
      <c r="H37" s="5"/>
      <c r="I37" s="32"/>
      <c r="J37" s="5"/>
      <c r="K37" s="5"/>
      <c r="L37" s="5"/>
      <c r="M37" s="5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x14ac:dyDescent="0.3">
      <c r="A38" s="4" t="s">
        <v>150</v>
      </c>
      <c r="B38" s="120"/>
      <c r="C38" s="120"/>
      <c r="D38" s="120"/>
      <c r="E38" s="92"/>
      <c r="F38" s="92"/>
      <c r="G38" s="92"/>
      <c r="H38" s="92"/>
      <c r="I38" s="92"/>
      <c r="J38" s="121"/>
      <c r="K38" s="92"/>
      <c r="L38" s="92"/>
      <c r="M38" s="122"/>
      <c r="N38" s="92"/>
      <c r="O38" s="92"/>
      <c r="P38" s="92"/>
      <c r="Q38" s="92"/>
      <c r="R38" s="92"/>
      <c r="S38" s="92"/>
      <c r="T38" s="92"/>
      <c r="U38" s="92"/>
      <c r="V38" s="92"/>
      <c r="W38" s="105"/>
      <c r="X38" s="105"/>
      <c r="Y38" s="105"/>
    </row>
  </sheetData>
  <mergeCells count="26">
    <mergeCell ref="A4:A6"/>
    <mergeCell ref="B4:B6"/>
    <mergeCell ref="C4:K4"/>
    <mergeCell ref="L4:L6"/>
    <mergeCell ref="M4:P4"/>
    <mergeCell ref="O5:O6"/>
    <mergeCell ref="P5:P6"/>
    <mergeCell ref="J5:J6"/>
    <mergeCell ref="K5:K6"/>
    <mergeCell ref="M5:M6"/>
    <mergeCell ref="N5:N6"/>
    <mergeCell ref="C5:C6"/>
    <mergeCell ref="D5:F5"/>
    <mergeCell ref="G5:G6"/>
    <mergeCell ref="H5:H6"/>
    <mergeCell ref="I5:I6"/>
    <mergeCell ref="W5:W6"/>
    <mergeCell ref="X5:X6"/>
    <mergeCell ref="Y5:Y6"/>
    <mergeCell ref="V4:Y4"/>
    <mergeCell ref="Q4:U4"/>
    <mergeCell ref="Q5:Q6"/>
    <mergeCell ref="R5:R6"/>
    <mergeCell ref="S5:S6"/>
    <mergeCell ref="T5:T6"/>
    <mergeCell ref="U5:U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C1" sqref="C1"/>
    </sheetView>
  </sheetViews>
  <sheetFormatPr defaultRowHeight="16.5" x14ac:dyDescent="0.3"/>
  <sheetData>
    <row r="1" spans="1:19" ht="18.75" x14ac:dyDescent="0.3">
      <c r="B1" s="80"/>
      <c r="C1" s="43" t="s">
        <v>151</v>
      </c>
      <c r="D1" s="80"/>
      <c r="E1" s="80"/>
      <c r="F1" s="80"/>
      <c r="G1" s="80"/>
      <c r="H1" s="18"/>
      <c r="I1" s="18"/>
      <c r="J1" s="475"/>
      <c r="K1" s="18"/>
      <c r="L1" s="18"/>
      <c r="M1" s="18"/>
      <c r="N1" s="18"/>
      <c r="O1" s="5"/>
      <c r="P1" s="5"/>
      <c r="Q1" s="5"/>
      <c r="R1" s="5"/>
      <c r="S1" s="5"/>
    </row>
    <row r="2" spans="1:19" x14ac:dyDescent="0.3">
      <c r="A2" s="32"/>
      <c r="B2" s="32"/>
      <c r="C2" s="123"/>
      <c r="D2" s="123"/>
      <c r="E2" s="123"/>
      <c r="F2" s="18" t="s">
        <v>0</v>
      </c>
      <c r="G2" s="123"/>
      <c r="H2" s="18"/>
      <c r="I2" s="18"/>
      <c r="J2" s="18"/>
      <c r="K2" s="18"/>
      <c r="L2" s="18"/>
      <c r="M2" s="18"/>
      <c r="N2" s="18"/>
      <c r="O2" s="5"/>
      <c r="P2" s="5"/>
      <c r="Q2" s="5"/>
      <c r="R2" s="5"/>
      <c r="S2" s="5"/>
    </row>
    <row r="3" spans="1:19" x14ac:dyDescent="0.3">
      <c r="A3" s="20" t="s">
        <v>107</v>
      </c>
      <c r="B3" s="20"/>
      <c r="C3" s="123"/>
      <c r="D3" s="123"/>
      <c r="E3" s="123"/>
      <c r="F3" s="123"/>
      <c r="G3" s="123"/>
      <c r="H3" s="18"/>
      <c r="I3" s="18"/>
      <c r="J3" s="18"/>
      <c r="K3" s="18"/>
      <c r="L3" s="18"/>
      <c r="M3" s="18"/>
      <c r="N3" s="18"/>
      <c r="O3" s="5"/>
      <c r="P3" s="5"/>
      <c r="Q3" s="5"/>
      <c r="R3" s="5"/>
      <c r="S3" s="5"/>
    </row>
    <row r="4" spans="1:19" ht="24" customHeight="1" x14ac:dyDescent="0.3">
      <c r="A4" s="877" t="s">
        <v>2</v>
      </c>
      <c r="B4" s="888" t="s">
        <v>152</v>
      </c>
      <c r="C4" s="905" t="s">
        <v>153</v>
      </c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7"/>
      <c r="P4" s="908" t="s">
        <v>154</v>
      </c>
      <c r="Q4" s="906"/>
      <c r="R4" s="906"/>
      <c r="S4" s="907"/>
    </row>
    <row r="5" spans="1:19" ht="24" customHeight="1" x14ac:dyDescent="0.3">
      <c r="A5" s="878"/>
      <c r="B5" s="903"/>
      <c r="C5" s="909" t="s">
        <v>155</v>
      </c>
      <c r="D5" s="910" t="s">
        <v>156</v>
      </c>
      <c r="E5" s="911" t="s">
        <v>157</v>
      </c>
      <c r="F5" s="910" t="s">
        <v>158</v>
      </c>
      <c r="G5" s="913" t="s">
        <v>159</v>
      </c>
      <c r="H5" s="908"/>
      <c r="I5" s="908"/>
      <c r="J5" s="908"/>
      <c r="K5" s="881"/>
      <c r="L5" s="882"/>
      <c r="M5" s="909" t="s">
        <v>160</v>
      </c>
      <c r="N5" s="914" t="s">
        <v>161</v>
      </c>
      <c r="O5" s="909" t="s">
        <v>81</v>
      </c>
      <c r="P5" s="915" t="s">
        <v>162</v>
      </c>
      <c r="Q5" s="909" t="s">
        <v>163</v>
      </c>
      <c r="R5" s="885" t="s">
        <v>164</v>
      </c>
      <c r="S5" s="883" t="s">
        <v>165</v>
      </c>
    </row>
    <row r="6" spans="1:19" ht="27" x14ac:dyDescent="0.3">
      <c r="A6" s="879"/>
      <c r="B6" s="904"/>
      <c r="C6" s="891"/>
      <c r="D6" s="891"/>
      <c r="E6" s="912"/>
      <c r="F6" s="891"/>
      <c r="G6" s="470" t="s">
        <v>162</v>
      </c>
      <c r="H6" s="471" t="s">
        <v>166</v>
      </c>
      <c r="I6" s="469" t="s">
        <v>167</v>
      </c>
      <c r="J6" s="472" t="s">
        <v>168</v>
      </c>
      <c r="K6" s="472" t="s">
        <v>169</v>
      </c>
      <c r="L6" s="472" t="s">
        <v>170</v>
      </c>
      <c r="M6" s="891"/>
      <c r="N6" s="891"/>
      <c r="O6" s="891"/>
      <c r="P6" s="891"/>
      <c r="Q6" s="891"/>
      <c r="R6" s="891"/>
      <c r="S6" s="887"/>
    </row>
    <row r="7" spans="1:19" ht="24" customHeight="1" x14ac:dyDescent="0.3">
      <c r="A7" s="14" t="s">
        <v>21</v>
      </c>
      <c r="B7" s="7">
        <v>1607</v>
      </c>
      <c r="C7" s="8">
        <v>1600</v>
      </c>
      <c r="D7" s="8">
        <v>114</v>
      </c>
      <c r="E7" s="8">
        <v>60</v>
      </c>
      <c r="F7" s="8">
        <v>188</v>
      </c>
      <c r="G7" s="8">
        <v>908</v>
      </c>
      <c r="H7" s="8"/>
      <c r="I7" s="8">
        <v>715</v>
      </c>
      <c r="J7" s="8">
        <v>127</v>
      </c>
      <c r="K7" s="8"/>
      <c r="L7" s="8"/>
      <c r="M7" s="8">
        <v>66</v>
      </c>
      <c r="N7" s="8">
        <v>48</v>
      </c>
      <c r="O7" s="8">
        <v>0</v>
      </c>
      <c r="P7" s="8">
        <v>7</v>
      </c>
      <c r="Q7" s="8">
        <v>3</v>
      </c>
      <c r="R7" s="8">
        <v>3</v>
      </c>
      <c r="S7" s="8">
        <v>1</v>
      </c>
    </row>
    <row r="8" spans="1:19" ht="24" customHeight="1" x14ac:dyDescent="0.3">
      <c r="A8" s="14" t="s">
        <v>22</v>
      </c>
      <c r="B8" s="7">
        <v>1648</v>
      </c>
      <c r="C8" s="8">
        <v>1641</v>
      </c>
      <c r="D8" s="8">
        <v>115</v>
      </c>
      <c r="E8" s="8">
        <v>60</v>
      </c>
      <c r="F8" s="8">
        <v>185</v>
      </c>
      <c r="G8" s="8">
        <v>948</v>
      </c>
      <c r="H8" s="8"/>
      <c r="I8" s="8">
        <v>210</v>
      </c>
      <c r="J8" s="8">
        <v>661</v>
      </c>
      <c r="K8" s="8"/>
      <c r="L8" s="8"/>
      <c r="M8" s="8">
        <v>77</v>
      </c>
      <c r="N8" s="8">
        <v>53</v>
      </c>
      <c r="O8" s="8">
        <v>0</v>
      </c>
      <c r="P8" s="8">
        <v>7</v>
      </c>
      <c r="Q8" s="8">
        <v>3</v>
      </c>
      <c r="R8" s="8">
        <v>3</v>
      </c>
      <c r="S8" s="8">
        <v>1</v>
      </c>
    </row>
    <row r="9" spans="1:19" ht="24" customHeight="1" x14ac:dyDescent="0.3">
      <c r="A9" s="14" t="s">
        <v>23</v>
      </c>
      <c r="B9" s="124">
        <v>1713</v>
      </c>
      <c r="C9" s="27">
        <v>1693</v>
      </c>
      <c r="D9" s="8">
        <v>117</v>
      </c>
      <c r="E9" s="8">
        <v>51</v>
      </c>
      <c r="F9" s="8">
        <v>637</v>
      </c>
      <c r="G9" s="8">
        <v>1092</v>
      </c>
      <c r="H9" s="8">
        <v>0</v>
      </c>
      <c r="I9" s="8">
        <v>126</v>
      </c>
      <c r="J9" s="8">
        <v>637</v>
      </c>
      <c r="K9" s="8">
        <v>282</v>
      </c>
      <c r="L9" s="8">
        <v>47</v>
      </c>
      <c r="M9" s="8">
        <v>257</v>
      </c>
      <c r="N9" s="8">
        <v>56</v>
      </c>
      <c r="O9" s="8">
        <v>0</v>
      </c>
      <c r="P9" s="8"/>
      <c r="Q9" s="8">
        <v>3</v>
      </c>
      <c r="R9" s="8">
        <v>5</v>
      </c>
      <c r="S9" s="8">
        <v>2</v>
      </c>
    </row>
    <row r="10" spans="1:19" ht="24" customHeight="1" x14ac:dyDescent="0.3">
      <c r="A10" s="14" t="s">
        <v>24</v>
      </c>
      <c r="B10" s="125">
        <v>1686</v>
      </c>
      <c r="C10" s="125">
        <v>1678</v>
      </c>
      <c r="D10" s="125">
        <v>115</v>
      </c>
      <c r="E10" s="125">
        <v>48</v>
      </c>
      <c r="F10" s="125">
        <v>166</v>
      </c>
      <c r="G10" s="125">
        <v>1039</v>
      </c>
      <c r="H10" s="125"/>
      <c r="I10" s="125">
        <v>48</v>
      </c>
      <c r="J10" s="125">
        <v>876</v>
      </c>
      <c r="K10" s="125">
        <v>92</v>
      </c>
      <c r="L10" s="125">
        <v>23</v>
      </c>
      <c r="M10" s="125">
        <v>253</v>
      </c>
      <c r="N10" s="125">
        <v>57</v>
      </c>
      <c r="O10" s="125">
        <v>0</v>
      </c>
      <c r="P10" s="125">
        <v>8</v>
      </c>
      <c r="Q10" s="125">
        <v>2</v>
      </c>
      <c r="R10" s="111">
        <v>4</v>
      </c>
      <c r="S10" s="111">
        <v>2</v>
      </c>
    </row>
    <row r="11" spans="1:19" ht="24" customHeight="1" x14ac:dyDescent="0.3">
      <c r="A11" s="15" t="s">
        <v>25</v>
      </c>
      <c r="B11" s="126">
        <v>1735</v>
      </c>
      <c r="C11" s="127">
        <v>1727</v>
      </c>
      <c r="D11" s="127">
        <v>113</v>
      </c>
      <c r="E11" s="127">
        <v>48</v>
      </c>
      <c r="F11" s="127">
        <v>163</v>
      </c>
      <c r="G11" s="127">
        <v>1111</v>
      </c>
      <c r="H11" s="127">
        <v>1</v>
      </c>
      <c r="I11" s="127">
        <v>37</v>
      </c>
      <c r="J11" s="127">
        <v>935</v>
      </c>
      <c r="K11" s="127">
        <v>111</v>
      </c>
      <c r="L11" s="127">
        <v>27</v>
      </c>
      <c r="M11" s="127">
        <v>235</v>
      </c>
      <c r="N11" s="127">
        <v>57</v>
      </c>
      <c r="O11" s="127">
        <v>0</v>
      </c>
      <c r="P11" s="127">
        <v>8</v>
      </c>
      <c r="Q11" s="127">
        <v>2</v>
      </c>
      <c r="R11" s="119">
        <v>4</v>
      </c>
      <c r="S11" s="119">
        <v>2</v>
      </c>
    </row>
    <row r="12" spans="1:19" ht="24" customHeight="1" x14ac:dyDescent="0.3">
      <c r="A12" s="15" t="s">
        <v>26</v>
      </c>
      <c r="B12" s="126">
        <f>SUM(C12,P12)</f>
        <v>1798</v>
      </c>
      <c r="C12" s="127">
        <f>SUM(C14:C36)</f>
        <v>1790</v>
      </c>
      <c r="D12" s="127">
        <f t="shared" ref="D12:S12" si="0">SUM(D14:D36)</f>
        <v>109</v>
      </c>
      <c r="E12" s="127">
        <f t="shared" si="0"/>
        <v>47</v>
      </c>
      <c r="F12" s="127">
        <f t="shared" si="0"/>
        <v>157</v>
      </c>
      <c r="G12" s="127">
        <f t="shared" si="0"/>
        <v>1193</v>
      </c>
      <c r="H12" s="127">
        <f t="shared" si="0"/>
        <v>1</v>
      </c>
      <c r="I12" s="127">
        <f t="shared" si="0"/>
        <v>37</v>
      </c>
      <c r="J12" s="127">
        <f t="shared" si="0"/>
        <v>974</v>
      </c>
      <c r="K12" s="127">
        <f t="shared" si="0"/>
        <v>141</v>
      </c>
      <c r="L12" s="127">
        <f t="shared" si="0"/>
        <v>40</v>
      </c>
      <c r="M12" s="127">
        <f t="shared" si="0"/>
        <v>225</v>
      </c>
      <c r="N12" s="127">
        <f t="shared" si="0"/>
        <v>59</v>
      </c>
      <c r="O12" s="127">
        <f t="shared" si="0"/>
        <v>0</v>
      </c>
      <c r="P12" s="127">
        <f t="shared" si="0"/>
        <v>8</v>
      </c>
      <c r="Q12" s="127">
        <f t="shared" si="0"/>
        <v>2</v>
      </c>
      <c r="R12" s="127">
        <f t="shared" si="0"/>
        <v>4</v>
      </c>
      <c r="S12" s="127">
        <f t="shared" si="0"/>
        <v>2</v>
      </c>
    </row>
    <row r="13" spans="1:19" x14ac:dyDescent="0.3">
      <c r="A13" s="128"/>
      <c r="B13" s="374">
        <f>SUM(B14:B36)</f>
        <v>1798</v>
      </c>
      <c r="C13" s="375">
        <f t="shared" ref="C13:S13" si="1">SUM(C14:C36)</f>
        <v>1790</v>
      </c>
      <c r="D13" s="375">
        <f t="shared" si="1"/>
        <v>109</v>
      </c>
      <c r="E13" s="375">
        <f t="shared" si="1"/>
        <v>47</v>
      </c>
      <c r="F13" s="375">
        <f t="shared" si="1"/>
        <v>157</v>
      </c>
      <c r="G13" s="375">
        <f t="shared" si="1"/>
        <v>1193</v>
      </c>
      <c r="H13" s="375">
        <f t="shared" si="1"/>
        <v>1</v>
      </c>
      <c r="I13" s="375">
        <f t="shared" si="1"/>
        <v>37</v>
      </c>
      <c r="J13" s="375">
        <f t="shared" si="1"/>
        <v>974</v>
      </c>
      <c r="K13" s="375">
        <f t="shared" si="1"/>
        <v>141</v>
      </c>
      <c r="L13" s="375">
        <f t="shared" si="1"/>
        <v>40</v>
      </c>
      <c r="M13" s="375">
        <f t="shared" si="1"/>
        <v>225</v>
      </c>
      <c r="N13" s="597">
        <f t="shared" si="1"/>
        <v>59</v>
      </c>
      <c r="O13" s="598">
        <f t="shared" si="1"/>
        <v>0</v>
      </c>
      <c r="P13" s="598">
        <f t="shared" si="1"/>
        <v>8</v>
      </c>
      <c r="Q13" s="598">
        <f t="shared" si="1"/>
        <v>2</v>
      </c>
      <c r="R13" s="598">
        <f t="shared" si="1"/>
        <v>4</v>
      </c>
      <c r="S13" s="599">
        <f t="shared" si="1"/>
        <v>2</v>
      </c>
    </row>
    <row r="14" spans="1:19" x14ac:dyDescent="0.3">
      <c r="A14" s="14" t="s">
        <v>27</v>
      </c>
      <c r="B14" s="125">
        <f>SUM(C14,P14)</f>
        <v>35</v>
      </c>
      <c r="C14" s="111">
        <f>SUM(D14:G14,M14:O14)</f>
        <v>35</v>
      </c>
      <c r="D14" s="111">
        <v>5</v>
      </c>
      <c r="E14" s="111">
        <v>0</v>
      </c>
      <c r="F14" s="111">
        <v>7</v>
      </c>
      <c r="G14" s="111">
        <f>SUM(H14:L14)</f>
        <v>16</v>
      </c>
      <c r="H14" s="111">
        <v>0</v>
      </c>
      <c r="I14" s="111">
        <v>1</v>
      </c>
      <c r="J14" s="453">
        <v>15</v>
      </c>
      <c r="K14" s="111">
        <v>0</v>
      </c>
      <c r="L14" s="111">
        <v>0</v>
      </c>
      <c r="M14" s="111">
        <v>6</v>
      </c>
      <c r="N14" s="600">
        <v>1</v>
      </c>
      <c r="O14" s="540">
        <v>0</v>
      </c>
      <c r="P14" s="540">
        <f>SUM(Q14:S14)</f>
        <v>0</v>
      </c>
      <c r="Q14" s="540">
        <v>0</v>
      </c>
      <c r="R14" s="540">
        <v>0</v>
      </c>
      <c r="S14" s="541">
        <v>0</v>
      </c>
    </row>
    <row r="15" spans="1:19" x14ac:dyDescent="0.3">
      <c r="A15" s="14" t="s">
        <v>28</v>
      </c>
      <c r="B15" s="129">
        <f t="shared" ref="B15:B36" si="2">SUM(C15,P15)</f>
        <v>106</v>
      </c>
      <c r="C15" s="111">
        <f t="shared" ref="C15:C36" si="3">SUM(D15:G15,M15:O15)</f>
        <v>106</v>
      </c>
      <c r="D15" s="111">
        <v>17</v>
      </c>
      <c r="E15" s="111">
        <v>3</v>
      </c>
      <c r="F15" s="111">
        <v>13</v>
      </c>
      <c r="G15" s="111">
        <f t="shared" ref="G15:G36" si="4">SUM(H15:L15)</f>
        <v>58</v>
      </c>
      <c r="H15" s="111">
        <v>0</v>
      </c>
      <c r="I15" s="111">
        <v>1</v>
      </c>
      <c r="J15" s="453">
        <v>46</v>
      </c>
      <c r="K15" s="454">
        <v>9</v>
      </c>
      <c r="L15" s="111">
        <v>2</v>
      </c>
      <c r="M15" s="111">
        <v>10</v>
      </c>
      <c r="N15" s="600">
        <v>5</v>
      </c>
      <c r="O15" s="540">
        <v>0</v>
      </c>
      <c r="P15" s="540">
        <f t="shared" ref="P15:P36" si="5">SUM(Q15:S15)</f>
        <v>0</v>
      </c>
      <c r="Q15" s="540">
        <v>0</v>
      </c>
      <c r="R15" s="540">
        <v>0</v>
      </c>
      <c r="S15" s="601">
        <v>0</v>
      </c>
    </row>
    <row r="16" spans="1:19" x14ac:dyDescent="0.3">
      <c r="A16" s="14" t="s">
        <v>29</v>
      </c>
      <c r="B16" s="129">
        <f t="shared" si="2"/>
        <v>41</v>
      </c>
      <c r="C16" s="111">
        <f t="shared" si="3"/>
        <v>39</v>
      </c>
      <c r="D16" s="111">
        <v>0</v>
      </c>
      <c r="E16" s="111">
        <v>0</v>
      </c>
      <c r="F16" s="111">
        <v>6</v>
      </c>
      <c r="G16" s="111">
        <f t="shared" si="4"/>
        <v>27</v>
      </c>
      <c r="H16" s="111">
        <v>0</v>
      </c>
      <c r="I16" s="111">
        <v>1</v>
      </c>
      <c r="J16" s="453">
        <v>21</v>
      </c>
      <c r="K16" s="454">
        <v>5</v>
      </c>
      <c r="L16" s="111">
        <v>0</v>
      </c>
      <c r="M16" s="111">
        <v>6</v>
      </c>
      <c r="N16" s="600">
        <v>0</v>
      </c>
      <c r="O16" s="540">
        <v>0</v>
      </c>
      <c r="P16" s="540">
        <f t="shared" si="5"/>
        <v>2</v>
      </c>
      <c r="Q16" s="540">
        <v>0</v>
      </c>
      <c r="R16" s="602">
        <v>2</v>
      </c>
      <c r="S16" s="601">
        <v>0</v>
      </c>
    </row>
    <row r="17" spans="1:19" x14ac:dyDescent="0.3">
      <c r="A17" s="14" t="s">
        <v>30</v>
      </c>
      <c r="B17" s="129">
        <f t="shared" si="2"/>
        <v>49</v>
      </c>
      <c r="C17" s="111">
        <f t="shared" si="3"/>
        <v>49</v>
      </c>
      <c r="D17" s="111">
        <v>0</v>
      </c>
      <c r="E17" s="111">
        <v>1</v>
      </c>
      <c r="F17" s="111">
        <v>5</v>
      </c>
      <c r="G17" s="111">
        <f t="shared" si="4"/>
        <v>27</v>
      </c>
      <c r="H17" s="111">
        <v>0</v>
      </c>
      <c r="I17" s="111">
        <v>0</v>
      </c>
      <c r="J17" s="453">
        <v>24</v>
      </c>
      <c r="K17" s="454">
        <v>3</v>
      </c>
      <c r="L17" s="111">
        <v>0</v>
      </c>
      <c r="M17" s="111">
        <v>9</v>
      </c>
      <c r="N17" s="600">
        <v>7</v>
      </c>
      <c r="O17" s="540">
        <v>0</v>
      </c>
      <c r="P17" s="540">
        <f t="shared" si="5"/>
        <v>0</v>
      </c>
      <c r="Q17" s="540">
        <v>0</v>
      </c>
      <c r="R17" s="602">
        <v>0</v>
      </c>
      <c r="S17" s="601">
        <v>0</v>
      </c>
    </row>
    <row r="18" spans="1:19" x14ac:dyDescent="0.3">
      <c r="A18" s="14" t="s">
        <v>31</v>
      </c>
      <c r="B18" s="129">
        <f t="shared" si="2"/>
        <v>54</v>
      </c>
      <c r="C18" s="111">
        <f t="shared" si="3"/>
        <v>54</v>
      </c>
      <c r="D18" s="111">
        <v>2</v>
      </c>
      <c r="E18" s="111">
        <v>2</v>
      </c>
      <c r="F18" s="111">
        <v>5</v>
      </c>
      <c r="G18" s="111">
        <f t="shared" si="4"/>
        <v>35</v>
      </c>
      <c r="H18" s="111">
        <v>0</v>
      </c>
      <c r="I18" s="111">
        <v>0</v>
      </c>
      <c r="J18" s="453">
        <v>27</v>
      </c>
      <c r="K18" s="454">
        <v>5</v>
      </c>
      <c r="L18" s="111">
        <v>3</v>
      </c>
      <c r="M18" s="111">
        <v>7</v>
      </c>
      <c r="N18" s="600">
        <v>3</v>
      </c>
      <c r="O18" s="540">
        <v>0</v>
      </c>
      <c r="P18" s="540">
        <f t="shared" si="5"/>
        <v>0</v>
      </c>
      <c r="Q18" s="540">
        <v>0</v>
      </c>
      <c r="R18" s="602">
        <v>0</v>
      </c>
      <c r="S18" s="601">
        <v>0</v>
      </c>
    </row>
    <row r="19" spans="1:19" x14ac:dyDescent="0.3">
      <c r="A19" s="14" t="s">
        <v>63</v>
      </c>
      <c r="B19" s="129">
        <f t="shared" si="2"/>
        <v>89</v>
      </c>
      <c r="C19" s="111">
        <f t="shared" si="3"/>
        <v>86</v>
      </c>
      <c r="D19" s="111">
        <v>17</v>
      </c>
      <c r="E19" s="111">
        <v>4</v>
      </c>
      <c r="F19" s="111">
        <v>15</v>
      </c>
      <c r="G19" s="111">
        <f t="shared" si="4"/>
        <v>40</v>
      </c>
      <c r="H19" s="111">
        <v>0</v>
      </c>
      <c r="I19" s="111">
        <v>1</v>
      </c>
      <c r="J19" s="453">
        <v>35</v>
      </c>
      <c r="K19" s="454">
        <v>3</v>
      </c>
      <c r="L19" s="111">
        <v>1</v>
      </c>
      <c r="M19" s="111">
        <v>7</v>
      </c>
      <c r="N19" s="600">
        <v>3</v>
      </c>
      <c r="O19" s="540">
        <v>0</v>
      </c>
      <c r="P19" s="540">
        <f t="shared" si="5"/>
        <v>3</v>
      </c>
      <c r="Q19" s="540">
        <v>1</v>
      </c>
      <c r="R19" s="602">
        <v>1</v>
      </c>
      <c r="S19" s="601">
        <v>1</v>
      </c>
    </row>
    <row r="20" spans="1:19" x14ac:dyDescent="0.3">
      <c r="A20" s="14" t="s">
        <v>33</v>
      </c>
      <c r="B20" s="129">
        <f t="shared" si="2"/>
        <v>94</v>
      </c>
      <c r="C20" s="111">
        <f t="shared" si="3"/>
        <v>93</v>
      </c>
      <c r="D20" s="111">
        <v>4</v>
      </c>
      <c r="E20" s="111">
        <v>4</v>
      </c>
      <c r="F20" s="111">
        <v>8</v>
      </c>
      <c r="G20" s="111">
        <f t="shared" si="4"/>
        <v>54</v>
      </c>
      <c r="H20" s="111">
        <v>0</v>
      </c>
      <c r="I20" s="111">
        <v>0</v>
      </c>
      <c r="J20" s="453">
        <v>45</v>
      </c>
      <c r="K20" s="454">
        <v>8</v>
      </c>
      <c r="L20" s="111">
        <v>1</v>
      </c>
      <c r="M20" s="111">
        <v>16</v>
      </c>
      <c r="N20" s="600">
        <v>7</v>
      </c>
      <c r="O20" s="540">
        <v>0</v>
      </c>
      <c r="P20" s="540">
        <f t="shared" si="5"/>
        <v>1</v>
      </c>
      <c r="Q20" s="540">
        <v>0</v>
      </c>
      <c r="R20" s="540">
        <v>1</v>
      </c>
      <c r="S20" s="601">
        <v>0</v>
      </c>
    </row>
    <row r="21" spans="1:19" x14ac:dyDescent="0.3">
      <c r="A21" s="14" t="s">
        <v>34</v>
      </c>
      <c r="B21" s="129">
        <f t="shared" si="2"/>
        <v>59</v>
      </c>
      <c r="C21" s="111">
        <f t="shared" si="3"/>
        <v>59</v>
      </c>
      <c r="D21" s="111">
        <v>3</v>
      </c>
      <c r="E21" s="111">
        <v>3</v>
      </c>
      <c r="F21" s="111">
        <v>7</v>
      </c>
      <c r="G21" s="111">
        <f t="shared" si="4"/>
        <v>34</v>
      </c>
      <c r="H21" s="111">
        <v>0</v>
      </c>
      <c r="I21" s="111">
        <v>2</v>
      </c>
      <c r="J21" s="453">
        <v>22</v>
      </c>
      <c r="K21" s="454">
        <v>7</v>
      </c>
      <c r="L21" s="111">
        <v>3</v>
      </c>
      <c r="M21" s="111">
        <v>7</v>
      </c>
      <c r="N21" s="600">
        <v>5</v>
      </c>
      <c r="O21" s="540">
        <v>0</v>
      </c>
      <c r="P21" s="540">
        <f t="shared" si="5"/>
        <v>0</v>
      </c>
      <c r="Q21" s="540">
        <v>0</v>
      </c>
      <c r="R21" s="540">
        <v>0</v>
      </c>
      <c r="S21" s="601">
        <v>0</v>
      </c>
    </row>
    <row r="22" spans="1:19" x14ac:dyDescent="0.3">
      <c r="A22" s="14" t="s">
        <v>35</v>
      </c>
      <c r="B22" s="129">
        <f t="shared" si="2"/>
        <v>78</v>
      </c>
      <c r="C22" s="111">
        <f t="shared" si="3"/>
        <v>78</v>
      </c>
      <c r="D22" s="111">
        <v>0</v>
      </c>
      <c r="E22" s="111">
        <v>3</v>
      </c>
      <c r="F22" s="111">
        <v>9</v>
      </c>
      <c r="G22" s="111">
        <f t="shared" si="4"/>
        <v>61</v>
      </c>
      <c r="H22" s="111">
        <v>0</v>
      </c>
      <c r="I22" s="111">
        <v>1</v>
      </c>
      <c r="J22" s="453">
        <v>55</v>
      </c>
      <c r="K22" s="454">
        <v>5</v>
      </c>
      <c r="L22" s="111">
        <v>0</v>
      </c>
      <c r="M22" s="111">
        <v>5</v>
      </c>
      <c r="N22" s="600">
        <v>0</v>
      </c>
      <c r="O22" s="540">
        <v>0</v>
      </c>
      <c r="P22" s="540">
        <f t="shared" si="5"/>
        <v>0</v>
      </c>
      <c r="Q22" s="540">
        <v>0</v>
      </c>
      <c r="R22" s="540">
        <v>0</v>
      </c>
      <c r="S22" s="601">
        <v>0</v>
      </c>
    </row>
    <row r="23" spans="1:19" x14ac:dyDescent="0.3">
      <c r="A23" s="14" t="s">
        <v>36</v>
      </c>
      <c r="B23" s="129">
        <f t="shared" si="2"/>
        <v>37</v>
      </c>
      <c r="C23" s="111">
        <f t="shared" si="3"/>
        <v>37</v>
      </c>
      <c r="D23" s="111">
        <v>5</v>
      </c>
      <c r="E23" s="111">
        <v>1</v>
      </c>
      <c r="F23" s="111">
        <v>3</v>
      </c>
      <c r="G23" s="111">
        <f t="shared" si="4"/>
        <v>18</v>
      </c>
      <c r="H23" s="111">
        <v>0</v>
      </c>
      <c r="I23" s="111">
        <v>0</v>
      </c>
      <c r="J23" s="453">
        <v>17</v>
      </c>
      <c r="K23" s="454">
        <v>0</v>
      </c>
      <c r="L23" s="111">
        <v>1</v>
      </c>
      <c r="M23" s="111">
        <v>7</v>
      </c>
      <c r="N23" s="600">
        <v>3</v>
      </c>
      <c r="O23" s="540">
        <v>0</v>
      </c>
      <c r="P23" s="540">
        <f t="shared" si="5"/>
        <v>0</v>
      </c>
      <c r="Q23" s="540">
        <v>0</v>
      </c>
      <c r="R23" s="540">
        <v>0</v>
      </c>
      <c r="S23" s="601">
        <v>0</v>
      </c>
    </row>
    <row r="24" spans="1:19" x14ac:dyDescent="0.3">
      <c r="A24" s="14" t="s">
        <v>37</v>
      </c>
      <c r="B24" s="129">
        <f t="shared" si="2"/>
        <v>84</v>
      </c>
      <c r="C24" s="111">
        <f t="shared" si="3"/>
        <v>84</v>
      </c>
      <c r="D24" s="111">
        <v>14</v>
      </c>
      <c r="E24" s="111">
        <v>2</v>
      </c>
      <c r="F24" s="111">
        <v>4</v>
      </c>
      <c r="G24" s="111">
        <f t="shared" si="4"/>
        <v>55</v>
      </c>
      <c r="H24" s="111">
        <v>0</v>
      </c>
      <c r="I24" s="111">
        <v>0</v>
      </c>
      <c r="J24" s="453">
        <v>50</v>
      </c>
      <c r="K24" s="454">
        <v>3</v>
      </c>
      <c r="L24" s="111">
        <v>2</v>
      </c>
      <c r="M24" s="111">
        <v>8</v>
      </c>
      <c r="N24" s="600">
        <v>1</v>
      </c>
      <c r="O24" s="540">
        <v>0</v>
      </c>
      <c r="P24" s="540">
        <f t="shared" si="5"/>
        <v>0</v>
      </c>
      <c r="Q24" s="540">
        <v>0</v>
      </c>
      <c r="R24" s="540">
        <v>0</v>
      </c>
      <c r="S24" s="601">
        <v>0</v>
      </c>
    </row>
    <row r="25" spans="1:19" x14ac:dyDescent="0.3">
      <c r="A25" s="14" t="s">
        <v>38</v>
      </c>
      <c r="B25" s="129">
        <f t="shared" si="2"/>
        <v>46</v>
      </c>
      <c r="C25" s="111">
        <f t="shared" si="3"/>
        <v>46</v>
      </c>
      <c r="D25" s="111">
        <v>0</v>
      </c>
      <c r="E25" s="111">
        <v>2</v>
      </c>
      <c r="F25" s="111">
        <v>5</v>
      </c>
      <c r="G25" s="111">
        <f t="shared" si="4"/>
        <v>30</v>
      </c>
      <c r="H25" s="111">
        <v>0</v>
      </c>
      <c r="I25" s="111">
        <v>0</v>
      </c>
      <c r="J25" s="453">
        <v>29</v>
      </c>
      <c r="K25" s="454">
        <v>1</v>
      </c>
      <c r="L25" s="111">
        <v>0</v>
      </c>
      <c r="M25" s="111">
        <v>9</v>
      </c>
      <c r="N25" s="600">
        <v>0</v>
      </c>
      <c r="O25" s="540">
        <v>0</v>
      </c>
      <c r="P25" s="540">
        <f t="shared" si="5"/>
        <v>0</v>
      </c>
      <c r="Q25" s="540">
        <v>0</v>
      </c>
      <c r="R25" s="540">
        <v>0</v>
      </c>
      <c r="S25" s="601">
        <v>0</v>
      </c>
    </row>
    <row r="26" spans="1:19" x14ac:dyDescent="0.3">
      <c r="A26" s="14" t="s">
        <v>39</v>
      </c>
      <c r="B26" s="129">
        <f t="shared" si="2"/>
        <v>112</v>
      </c>
      <c r="C26" s="111">
        <f t="shared" si="3"/>
        <v>112</v>
      </c>
      <c r="D26" s="111">
        <v>10</v>
      </c>
      <c r="E26" s="111">
        <v>3</v>
      </c>
      <c r="F26" s="111">
        <v>11</v>
      </c>
      <c r="G26" s="111">
        <f t="shared" si="4"/>
        <v>69</v>
      </c>
      <c r="H26" s="111">
        <v>0</v>
      </c>
      <c r="I26" s="111">
        <v>4</v>
      </c>
      <c r="J26" s="455">
        <v>58</v>
      </c>
      <c r="K26" s="455">
        <v>5</v>
      </c>
      <c r="L26" s="111">
        <v>2</v>
      </c>
      <c r="M26" s="111">
        <v>14</v>
      </c>
      <c r="N26" s="600">
        <v>5</v>
      </c>
      <c r="O26" s="540">
        <v>0</v>
      </c>
      <c r="P26" s="540">
        <f t="shared" si="5"/>
        <v>0</v>
      </c>
      <c r="Q26" s="540">
        <v>0</v>
      </c>
      <c r="R26" s="540">
        <v>0</v>
      </c>
      <c r="S26" s="601">
        <v>0</v>
      </c>
    </row>
    <row r="27" spans="1:19" x14ac:dyDescent="0.3">
      <c r="A27" s="14" t="s">
        <v>40</v>
      </c>
      <c r="B27" s="129">
        <f t="shared" si="2"/>
        <v>25</v>
      </c>
      <c r="C27" s="111">
        <f t="shared" si="3"/>
        <v>25</v>
      </c>
      <c r="D27" s="111">
        <v>0</v>
      </c>
      <c r="E27" s="111">
        <v>1</v>
      </c>
      <c r="F27" s="111">
        <v>3</v>
      </c>
      <c r="G27" s="111">
        <f t="shared" si="4"/>
        <v>14</v>
      </c>
      <c r="H27" s="456">
        <v>0</v>
      </c>
      <c r="I27" s="111">
        <v>0</v>
      </c>
      <c r="J27" s="453">
        <v>14</v>
      </c>
      <c r="K27" s="454">
        <v>0</v>
      </c>
      <c r="L27" s="111">
        <v>0</v>
      </c>
      <c r="M27" s="111">
        <v>5</v>
      </c>
      <c r="N27" s="600">
        <v>2</v>
      </c>
      <c r="O27" s="540">
        <v>0</v>
      </c>
      <c r="P27" s="540">
        <f t="shared" si="5"/>
        <v>0</v>
      </c>
      <c r="Q27" s="540">
        <v>0</v>
      </c>
      <c r="R27" s="540">
        <v>0</v>
      </c>
      <c r="S27" s="601">
        <v>0</v>
      </c>
    </row>
    <row r="28" spans="1:19" x14ac:dyDescent="0.3">
      <c r="A28" s="14" t="s">
        <v>41</v>
      </c>
      <c r="B28" s="129">
        <f t="shared" si="2"/>
        <v>82</v>
      </c>
      <c r="C28" s="111">
        <f t="shared" si="3"/>
        <v>81</v>
      </c>
      <c r="D28" s="111">
        <v>1</v>
      </c>
      <c r="E28" s="111">
        <v>2</v>
      </c>
      <c r="F28" s="111">
        <v>5</v>
      </c>
      <c r="G28" s="111">
        <f t="shared" si="4"/>
        <v>61</v>
      </c>
      <c r="H28" s="111">
        <v>0</v>
      </c>
      <c r="I28" s="111">
        <v>1</v>
      </c>
      <c r="J28" s="453">
        <v>52</v>
      </c>
      <c r="K28" s="454">
        <v>5</v>
      </c>
      <c r="L28" s="111">
        <v>3</v>
      </c>
      <c r="M28" s="111">
        <v>11</v>
      </c>
      <c r="N28" s="600">
        <v>1</v>
      </c>
      <c r="O28" s="540">
        <v>0</v>
      </c>
      <c r="P28" s="540">
        <f t="shared" si="5"/>
        <v>1</v>
      </c>
      <c r="Q28" s="540">
        <v>0</v>
      </c>
      <c r="R28" s="540">
        <v>0</v>
      </c>
      <c r="S28" s="601">
        <v>1</v>
      </c>
    </row>
    <row r="29" spans="1:19" x14ac:dyDescent="0.3">
      <c r="A29" s="14" t="s">
        <v>42</v>
      </c>
      <c r="B29" s="129">
        <f t="shared" si="2"/>
        <v>65</v>
      </c>
      <c r="C29" s="111">
        <f t="shared" si="3"/>
        <v>65</v>
      </c>
      <c r="D29" s="111">
        <v>5</v>
      </c>
      <c r="E29" s="111">
        <v>1</v>
      </c>
      <c r="F29" s="111">
        <v>5</v>
      </c>
      <c r="G29" s="111">
        <f t="shared" si="4"/>
        <v>43</v>
      </c>
      <c r="H29" s="111">
        <v>0</v>
      </c>
      <c r="I29" s="111">
        <v>0</v>
      </c>
      <c r="J29" s="453">
        <v>34</v>
      </c>
      <c r="K29" s="454">
        <v>7</v>
      </c>
      <c r="L29" s="111">
        <v>2</v>
      </c>
      <c r="M29" s="111">
        <v>8</v>
      </c>
      <c r="N29" s="600">
        <v>3</v>
      </c>
      <c r="O29" s="540">
        <v>0</v>
      </c>
      <c r="P29" s="540">
        <f t="shared" si="5"/>
        <v>0</v>
      </c>
      <c r="Q29" s="540">
        <v>0</v>
      </c>
      <c r="R29" s="540">
        <v>0</v>
      </c>
      <c r="S29" s="601">
        <v>0</v>
      </c>
    </row>
    <row r="30" spans="1:19" x14ac:dyDescent="0.3">
      <c r="A30" s="14" t="s">
        <v>43</v>
      </c>
      <c r="B30" s="129">
        <f t="shared" si="2"/>
        <v>151</v>
      </c>
      <c r="C30" s="111">
        <f t="shared" si="3"/>
        <v>151</v>
      </c>
      <c r="D30" s="111">
        <v>2</v>
      </c>
      <c r="E30" s="111">
        <v>5</v>
      </c>
      <c r="F30" s="111">
        <v>13</v>
      </c>
      <c r="G30" s="111">
        <f t="shared" si="4"/>
        <v>107</v>
      </c>
      <c r="H30" s="111">
        <v>0</v>
      </c>
      <c r="I30" s="111">
        <v>8</v>
      </c>
      <c r="J30" s="453">
        <v>85</v>
      </c>
      <c r="K30" s="454">
        <v>11</v>
      </c>
      <c r="L30" s="111">
        <v>3</v>
      </c>
      <c r="M30" s="111">
        <v>19</v>
      </c>
      <c r="N30" s="600">
        <v>5</v>
      </c>
      <c r="O30" s="540">
        <v>0</v>
      </c>
      <c r="P30" s="540">
        <f t="shared" si="5"/>
        <v>0</v>
      </c>
      <c r="Q30" s="540">
        <v>0</v>
      </c>
      <c r="R30" s="540">
        <v>0</v>
      </c>
      <c r="S30" s="601">
        <v>0</v>
      </c>
    </row>
    <row r="31" spans="1:19" x14ac:dyDescent="0.3">
      <c r="A31" s="14" t="s">
        <v>44</v>
      </c>
      <c r="B31" s="129">
        <f t="shared" si="2"/>
        <v>65</v>
      </c>
      <c r="C31" s="111">
        <f t="shared" si="3"/>
        <v>65</v>
      </c>
      <c r="D31" s="111">
        <v>6</v>
      </c>
      <c r="E31" s="111">
        <v>1</v>
      </c>
      <c r="F31" s="111">
        <v>5</v>
      </c>
      <c r="G31" s="111">
        <f t="shared" si="4"/>
        <v>44</v>
      </c>
      <c r="H31" s="111">
        <v>0</v>
      </c>
      <c r="I31" s="111">
        <v>2</v>
      </c>
      <c r="J31" s="453">
        <v>36</v>
      </c>
      <c r="K31" s="454">
        <v>5</v>
      </c>
      <c r="L31" s="111">
        <v>1</v>
      </c>
      <c r="M31" s="111">
        <v>8</v>
      </c>
      <c r="N31" s="600">
        <v>1</v>
      </c>
      <c r="O31" s="540">
        <v>0</v>
      </c>
      <c r="P31" s="540">
        <f t="shared" si="5"/>
        <v>0</v>
      </c>
      <c r="Q31" s="540">
        <v>0</v>
      </c>
      <c r="R31" s="540">
        <v>0</v>
      </c>
      <c r="S31" s="601">
        <v>0</v>
      </c>
    </row>
    <row r="32" spans="1:19" x14ac:dyDescent="0.3">
      <c r="A32" s="14" t="s">
        <v>45</v>
      </c>
      <c r="B32" s="129">
        <f t="shared" si="2"/>
        <v>111</v>
      </c>
      <c r="C32" s="111">
        <f t="shared" si="3"/>
        <v>111</v>
      </c>
      <c r="D32" s="111">
        <v>0</v>
      </c>
      <c r="E32" s="111">
        <v>3</v>
      </c>
      <c r="F32" s="111">
        <v>5</v>
      </c>
      <c r="G32" s="111">
        <f t="shared" si="4"/>
        <v>88</v>
      </c>
      <c r="H32" s="111">
        <v>0</v>
      </c>
      <c r="I32" s="111">
        <v>3</v>
      </c>
      <c r="J32" s="453">
        <v>73</v>
      </c>
      <c r="K32" s="454">
        <v>10</v>
      </c>
      <c r="L32" s="111">
        <v>2</v>
      </c>
      <c r="M32" s="111">
        <v>13</v>
      </c>
      <c r="N32" s="600">
        <v>2</v>
      </c>
      <c r="O32" s="540">
        <v>0</v>
      </c>
      <c r="P32" s="540">
        <f t="shared" si="5"/>
        <v>0</v>
      </c>
      <c r="Q32" s="540">
        <v>0</v>
      </c>
      <c r="R32" s="540">
        <v>0</v>
      </c>
      <c r="S32" s="601">
        <v>0</v>
      </c>
    </row>
    <row r="33" spans="1:19" x14ac:dyDescent="0.3">
      <c r="A33" s="14" t="s">
        <v>46</v>
      </c>
      <c r="B33" s="129">
        <f t="shared" si="2"/>
        <v>87</v>
      </c>
      <c r="C33" s="111">
        <f t="shared" si="3"/>
        <v>86</v>
      </c>
      <c r="D33" s="111">
        <v>5</v>
      </c>
      <c r="E33" s="111">
        <v>1</v>
      </c>
      <c r="F33" s="111">
        <v>4</v>
      </c>
      <c r="G33" s="111">
        <f t="shared" si="4"/>
        <v>60</v>
      </c>
      <c r="H33" s="111">
        <v>0</v>
      </c>
      <c r="I33" s="111">
        <v>0</v>
      </c>
      <c r="J33" s="453">
        <v>52</v>
      </c>
      <c r="K33" s="454">
        <v>7</v>
      </c>
      <c r="L33" s="111">
        <v>1</v>
      </c>
      <c r="M33" s="111">
        <v>13</v>
      </c>
      <c r="N33" s="600">
        <v>3</v>
      </c>
      <c r="O33" s="540">
        <v>0</v>
      </c>
      <c r="P33" s="540">
        <f t="shared" si="5"/>
        <v>1</v>
      </c>
      <c r="Q33" s="540">
        <v>1</v>
      </c>
      <c r="R33" s="602">
        <v>0</v>
      </c>
      <c r="S33" s="601">
        <v>0</v>
      </c>
    </row>
    <row r="34" spans="1:19" x14ac:dyDescent="0.3">
      <c r="A34" s="14" t="s">
        <v>47</v>
      </c>
      <c r="B34" s="129">
        <f t="shared" si="2"/>
        <v>114</v>
      </c>
      <c r="C34" s="111">
        <f t="shared" si="3"/>
        <v>114</v>
      </c>
      <c r="D34" s="111">
        <v>1</v>
      </c>
      <c r="E34" s="111">
        <v>3</v>
      </c>
      <c r="F34" s="111">
        <v>11</v>
      </c>
      <c r="G34" s="111">
        <f t="shared" si="4"/>
        <v>86</v>
      </c>
      <c r="H34" s="111">
        <v>0</v>
      </c>
      <c r="I34" s="111">
        <v>2</v>
      </c>
      <c r="J34" s="453">
        <v>64</v>
      </c>
      <c r="K34" s="454">
        <v>15</v>
      </c>
      <c r="L34" s="111">
        <v>5</v>
      </c>
      <c r="M34" s="111">
        <v>13</v>
      </c>
      <c r="N34" s="600">
        <v>0</v>
      </c>
      <c r="O34" s="540">
        <v>0</v>
      </c>
      <c r="P34" s="540">
        <f t="shared" si="5"/>
        <v>0</v>
      </c>
      <c r="Q34" s="540">
        <v>0</v>
      </c>
      <c r="R34" s="602">
        <v>0</v>
      </c>
      <c r="S34" s="601">
        <v>0</v>
      </c>
    </row>
    <row r="35" spans="1:19" x14ac:dyDescent="0.3">
      <c r="A35" s="14" t="s">
        <v>64</v>
      </c>
      <c r="B35" s="129">
        <f t="shared" si="2"/>
        <v>129</v>
      </c>
      <c r="C35" s="111">
        <f t="shared" si="3"/>
        <v>129</v>
      </c>
      <c r="D35" s="111">
        <v>12</v>
      </c>
      <c r="E35" s="111">
        <v>1</v>
      </c>
      <c r="F35" s="111">
        <v>4</v>
      </c>
      <c r="G35" s="111">
        <f t="shared" si="4"/>
        <v>100</v>
      </c>
      <c r="H35" s="111">
        <v>1</v>
      </c>
      <c r="I35" s="111">
        <v>4</v>
      </c>
      <c r="J35" s="453">
        <v>73</v>
      </c>
      <c r="K35" s="454">
        <v>20</v>
      </c>
      <c r="L35" s="111">
        <v>2</v>
      </c>
      <c r="M35" s="111">
        <v>10</v>
      </c>
      <c r="N35" s="600">
        <v>2</v>
      </c>
      <c r="O35" s="540">
        <v>0</v>
      </c>
      <c r="P35" s="540">
        <f t="shared" si="5"/>
        <v>0</v>
      </c>
      <c r="Q35" s="540">
        <v>0</v>
      </c>
      <c r="R35" s="602">
        <v>0</v>
      </c>
      <c r="S35" s="601">
        <v>0</v>
      </c>
    </row>
    <row r="36" spans="1:19" x14ac:dyDescent="0.3">
      <c r="A36" s="15" t="s">
        <v>65</v>
      </c>
      <c r="B36" s="130">
        <f t="shared" si="2"/>
        <v>85</v>
      </c>
      <c r="C36" s="118">
        <f t="shared" si="3"/>
        <v>85</v>
      </c>
      <c r="D36" s="118">
        <v>0</v>
      </c>
      <c r="E36" s="118">
        <v>1</v>
      </c>
      <c r="F36" s="118">
        <v>4</v>
      </c>
      <c r="G36" s="118">
        <f t="shared" si="4"/>
        <v>66</v>
      </c>
      <c r="H36" s="118">
        <v>0</v>
      </c>
      <c r="I36" s="118">
        <v>6</v>
      </c>
      <c r="J36" s="457">
        <v>47</v>
      </c>
      <c r="K36" s="458">
        <v>7</v>
      </c>
      <c r="L36" s="118">
        <v>6</v>
      </c>
      <c r="M36" s="118">
        <v>14</v>
      </c>
      <c r="N36" s="603">
        <v>0</v>
      </c>
      <c r="O36" s="604">
        <v>0</v>
      </c>
      <c r="P36" s="604">
        <f t="shared" si="5"/>
        <v>0</v>
      </c>
      <c r="Q36" s="604">
        <v>0</v>
      </c>
      <c r="R36" s="605">
        <v>0</v>
      </c>
      <c r="S36" s="606">
        <v>0</v>
      </c>
    </row>
    <row r="37" spans="1:19" x14ac:dyDescent="0.3">
      <c r="A37" s="20" t="s">
        <v>149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21"/>
      <c r="S37" s="21"/>
    </row>
    <row r="38" spans="1:19" x14ac:dyDescent="0.3">
      <c r="A38" s="20" t="s">
        <v>171</v>
      </c>
      <c r="B38" s="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5"/>
      <c r="P38" s="5"/>
      <c r="Q38" s="5"/>
      <c r="R38" s="5"/>
      <c r="S38" s="5"/>
    </row>
  </sheetData>
  <mergeCells count="16">
    <mergeCell ref="S5:S6"/>
    <mergeCell ref="A4:A6"/>
    <mergeCell ref="B4:B6"/>
    <mergeCell ref="C4:O4"/>
    <mergeCell ref="P4:S4"/>
    <mergeCell ref="C5:C6"/>
    <mergeCell ref="D5:D6"/>
    <mergeCell ref="E5:E6"/>
    <mergeCell ref="F5:F6"/>
    <mergeCell ref="G5:L5"/>
    <mergeCell ref="M5:M6"/>
    <mergeCell ref="N5:N6"/>
    <mergeCell ref="O5:O6"/>
    <mergeCell ref="P5:P6"/>
    <mergeCell ref="Q5:Q6"/>
    <mergeCell ref="R5:R6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1" sqref="C1"/>
    </sheetView>
  </sheetViews>
  <sheetFormatPr defaultRowHeight="16.5" x14ac:dyDescent="0.3"/>
  <cols>
    <col min="2" max="15" width="11.75" customWidth="1"/>
  </cols>
  <sheetData>
    <row r="1" spans="1:15" ht="18.75" x14ac:dyDescent="0.3">
      <c r="B1" s="132"/>
      <c r="C1" s="1" t="s">
        <v>172</v>
      </c>
      <c r="D1" s="16"/>
      <c r="E1" s="132"/>
      <c r="F1" s="132"/>
      <c r="G1" s="132"/>
      <c r="H1" s="132"/>
      <c r="I1" s="132"/>
      <c r="J1" s="132"/>
      <c r="K1" s="132"/>
      <c r="L1" s="132"/>
      <c r="M1" s="16"/>
      <c r="N1" s="16"/>
      <c r="O1" s="16"/>
    </row>
    <row r="2" spans="1:15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6"/>
      <c r="N2" s="16"/>
      <c r="O2" s="16"/>
    </row>
    <row r="3" spans="1:15" x14ac:dyDescent="0.3">
      <c r="A3" s="20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0" t="s">
        <v>0</v>
      </c>
      <c r="M3" s="5"/>
      <c r="N3" s="5"/>
      <c r="O3" s="5"/>
    </row>
    <row r="4" spans="1:15" ht="40.5" x14ac:dyDescent="0.3">
      <c r="A4" s="467" t="s">
        <v>173</v>
      </c>
      <c r="B4" s="471" t="s">
        <v>174</v>
      </c>
      <c r="C4" s="471" t="s">
        <v>175</v>
      </c>
      <c r="D4" s="471" t="s">
        <v>176</v>
      </c>
      <c r="E4" s="465" t="s">
        <v>177</v>
      </c>
      <c r="F4" s="469" t="s">
        <v>178</v>
      </c>
      <c r="G4" s="469" t="s">
        <v>179</v>
      </c>
      <c r="H4" s="469" t="s">
        <v>180</v>
      </c>
      <c r="I4" s="471" t="s">
        <v>181</v>
      </c>
      <c r="J4" s="472" t="s">
        <v>182</v>
      </c>
      <c r="K4" s="472" t="s">
        <v>183</v>
      </c>
      <c r="L4" s="468" t="s">
        <v>184</v>
      </c>
      <c r="M4" s="468" t="s">
        <v>185</v>
      </c>
      <c r="N4" s="468" t="s">
        <v>186</v>
      </c>
      <c r="O4" s="468" t="s">
        <v>187</v>
      </c>
    </row>
    <row r="5" spans="1:15" ht="24" customHeight="1" x14ac:dyDescent="0.3">
      <c r="A5" s="14" t="s">
        <v>21</v>
      </c>
      <c r="B5" s="7">
        <v>22208</v>
      </c>
      <c r="C5" s="8">
        <v>5559</v>
      </c>
      <c r="D5" s="8">
        <v>9358</v>
      </c>
      <c r="E5" s="8">
        <v>9320</v>
      </c>
      <c r="F5" s="8">
        <v>19886</v>
      </c>
      <c r="G5" s="8">
        <v>1021</v>
      </c>
      <c r="H5" s="8">
        <v>24809</v>
      </c>
      <c r="I5" s="8">
        <v>4734</v>
      </c>
      <c r="J5" s="8">
        <v>73610</v>
      </c>
      <c r="K5" s="8">
        <v>69</v>
      </c>
      <c r="L5" s="8">
        <v>57353</v>
      </c>
      <c r="M5" s="8"/>
      <c r="N5" s="8"/>
      <c r="O5" s="8"/>
    </row>
    <row r="6" spans="1:15" ht="24" customHeight="1" x14ac:dyDescent="0.3">
      <c r="A6" s="14" t="s">
        <v>22</v>
      </c>
      <c r="B6" s="7">
        <v>19821</v>
      </c>
      <c r="C6" s="8">
        <v>4165</v>
      </c>
      <c r="D6" s="8">
        <v>16041</v>
      </c>
      <c r="E6" s="8">
        <v>8286</v>
      </c>
      <c r="F6" s="8">
        <v>15644</v>
      </c>
      <c r="G6" s="8">
        <v>636</v>
      </c>
      <c r="H6" s="8">
        <v>11621</v>
      </c>
      <c r="I6" s="8">
        <v>3683</v>
      </c>
      <c r="J6" s="8">
        <v>85018</v>
      </c>
      <c r="K6" s="8">
        <v>42</v>
      </c>
      <c r="L6" s="8">
        <v>4107</v>
      </c>
      <c r="M6" s="8">
        <v>11485</v>
      </c>
      <c r="N6" s="8">
        <v>15335</v>
      </c>
      <c r="O6" s="8" t="s">
        <v>91</v>
      </c>
    </row>
    <row r="7" spans="1:15" ht="24" customHeight="1" x14ac:dyDescent="0.3">
      <c r="A7" s="14" t="s">
        <v>23</v>
      </c>
      <c r="B7" s="7">
        <v>20376</v>
      </c>
      <c r="C7" s="8">
        <v>6591</v>
      </c>
      <c r="D7" s="8">
        <v>16384</v>
      </c>
      <c r="E7" s="8">
        <v>9543</v>
      </c>
      <c r="F7" s="8">
        <v>17049</v>
      </c>
      <c r="G7" s="8">
        <v>556</v>
      </c>
      <c r="H7" s="8">
        <v>19532</v>
      </c>
      <c r="I7" s="8">
        <v>3779</v>
      </c>
      <c r="J7" s="8">
        <v>88243</v>
      </c>
      <c r="K7" s="8">
        <v>132</v>
      </c>
      <c r="L7" s="8">
        <v>4625</v>
      </c>
      <c r="M7" s="8">
        <v>15753</v>
      </c>
      <c r="N7" s="8">
        <v>26740</v>
      </c>
      <c r="O7" s="8">
        <v>22184</v>
      </c>
    </row>
    <row r="8" spans="1:15" ht="24" customHeight="1" x14ac:dyDescent="0.3">
      <c r="A8" s="14" t="s">
        <v>24</v>
      </c>
      <c r="B8" s="7"/>
      <c r="C8" s="8">
        <v>4980</v>
      </c>
      <c r="D8" s="8">
        <v>15590</v>
      </c>
      <c r="E8" s="8">
        <v>8064</v>
      </c>
      <c r="F8" s="8">
        <v>15251</v>
      </c>
      <c r="G8" s="8">
        <v>526</v>
      </c>
      <c r="H8" s="8">
        <v>19160</v>
      </c>
      <c r="I8" s="8">
        <v>3878</v>
      </c>
      <c r="J8" s="8">
        <v>97968</v>
      </c>
      <c r="K8" s="8">
        <v>117</v>
      </c>
      <c r="L8" s="8">
        <v>4552</v>
      </c>
      <c r="M8" s="8">
        <v>15428</v>
      </c>
      <c r="N8" s="8">
        <v>20098</v>
      </c>
      <c r="O8" s="8">
        <v>22501</v>
      </c>
    </row>
    <row r="9" spans="1:15" ht="24" customHeight="1" x14ac:dyDescent="0.3">
      <c r="A9" s="15" t="s">
        <v>25</v>
      </c>
      <c r="B9" s="11">
        <v>19868</v>
      </c>
      <c r="C9" s="12">
        <v>5213</v>
      </c>
      <c r="D9" s="12">
        <v>15506</v>
      </c>
      <c r="E9" s="12">
        <v>8393</v>
      </c>
      <c r="F9" s="12">
        <v>16414</v>
      </c>
      <c r="G9" s="12">
        <v>523</v>
      </c>
      <c r="H9" s="12">
        <v>20666</v>
      </c>
      <c r="I9" s="12">
        <v>3864</v>
      </c>
      <c r="J9" s="12">
        <v>106284</v>
      </c>
      <c r="K9" s="12">
        <v>20</v>
      </c>
      <c r="L9" s="12">
        <v>4841</v>
      </c>
      <c r="M9" s="12">
        <v>15511</v>
      </c>
      <c r="N9" s="12">
        <v>22336</v>
      </c>
      <c r="O9" s="12">
        <v>26050</v>
      </c>
    </row>
    <row r="10" spans="1:15" ht="24" customHeight="1" x14ac:dyDescent="0.3">
      <c r="A10" s="15" t="s">
        <v>26</v>
      </c>
      <c r="B10" s="130">
        <v>16534</v>
      </c>
      <c r="C10" s="118">
        <v>3873</v>
      </c>
      <c r="D10" s="118">
        <v>12544</v>
      </c>
      <c r="E10" s="118">
        <v>8024</v>
      </c>
      <c r="F10" s="118">
        <v>15475</v>
      </c>
      <c r="G10" s="118">
        <v>454</v>
      </c>
      <c r="H10" s="118">
        <v>14352</v>
      </c>
      <c r="I10" s="118">
        <v>1962</v>
      </c>
      <c r="J10" s="118">
        <v>126537</v>
      </c>
      <c r="K10" s="118">
        <v>23</v>
      </c>
      <c r="L10" s="118">
        <v>3638</v>
      </c>
      <c r="M10" s="118">
        <v>13412</v>
      </c>
      <c r="N10" s="118">
        <v>16482</v>
      </c>
      <c r="O10" s="118">
        <v>20532</v>
      </c>
    </row>
    <row r="11" spans="1:15" x14ac:dyDescent="0.3">
      <c r="A11" s="20" t="s">
        <v>188</v>
      </c>
      <c r="B11" s="32"/>
      <c r="C11" s="32"/>
      <c r="D11" s="32"/>
      <c r="E11" s="32"/>
      <c r="F11" s="32"/>
      <c r="G11" s="20"/>
      <c r="H11" s="20"/>
      <c r="I11" s="32"/>
      <c r="J11" s="32"/>
      <c r="K11" s="32"/>
      <c r="L11" s="20"/>
      <c r="M11" s="5"/>
      <c r="N11" s="5"/>
      <c r="O11" s="5"/>
    </row>
    <row r="12" spans="1:15" x14ac:dyDescent="0.3">
      <c r="A12" s="5" t="s">
        <v>764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/>
      <c r="N12" s="5"/>
      <c r="O12" s="5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43</vt:i4>
      </vt:variant>
    </vt:vector>
  </HeadingPairs>
  <TitlesOfParts>
    <vt:vector size="43" baseType="lpstr">
      <vt:lpstr>1. 의료기관</vt:lpstr>
      <vt:lpstr>2. 의료기관종사인력</vt:lpstr>
      <vt:lpstr>3. 보건소인력</vt:lpstr>
      <vt:lpstr>4. 보건지소인력</vt:lpstr>
      <vt:lpstr>5. 부정의료업자단속실적</vt:lpstr>
      <vt:lpstr>6. 의약품재조업소및판매업소</vt:lpstr>
      <vt:lpstr>7. 식품위생 관계업소</vt:lpstr>
      <vt:lpstr>8. 공중위생 관계업소</vt:lpstr>
      <vt:lpstr>9. 예방접종</vt:lpstr>
      <vt:lpstr>10. 법정감염병 발생 및 사망</vt:lpstr>
      <vt:lpstr>11. 한센사업 대상자현황</vt:lpstr>
      <vt:lpstr>12. 결핵환자 현황</vt:lpstr>
      <vt:lpstr>13. 보건소 구강보건사업 실적</vt:lpstr>
      <vt:lpstr>１4. 모자보건사업 실적</vt:lpstr>
      <vt:lpstr>１5. 건강보험 적용인구</vt:lpstr>
      <vt:lpstr>１6. 국민연금 가입자</vt:lpstr>
      <vt:lpstr>17. 국민연금 급여 지급현황</vt:lpstr>
      <vt:lpstr>18. 국가보훈대상자 </vt:lpstr>
      <vt:lpstr>19. 국가보훈대상자 취업</vt:lpstr>
      <vt:lpstr> 20. 국가보훈대상자 및 자녀 취학 </vt:lpstr>
      <vt:lpstr>21. 참전용사 등록현황 </vt:lpstr>
      <vt:lpstr>22. 적십자회비 모금 및 구호실적</vt:lpstr>
      <vt:lpstr>２3. 노인여가복지시설</vt:lpstr>
      <vt:lpstr>24.  노인주거 복지시설</vt:lpstr>
      <vt:lpstr>25.  노인의료 복지시설</vt:lpstr>
      <vt:lpstr>26.  재가노인 복지시설</vt:lpstr>
      <vt:lpstr>27. 국민기초생활보장 수급자</vt:lpstr>
      <vt:lpstr>28. 기초연금 수급자 수</vt:lpstr>
      <vt:lpstr> 29. 여성복지시설 </vt:lpstr>
      <vt:lpstr>30. 여성폭력상담</vt:lpstr>
      <vt:lpstr>31. 아동복지시설 </vt:lpstr>
      <vt:lpstr>32. 장애인복지 생활시설 </vt:lpstr>
      <vt:lpstr> 33. 장애인 등록현황</vt:lpstr>
      <vt:lpstr>34. 노숙인 생활시설수 및 생활인원 현황</vt:lpstr>
      <vt:lpstr>35. 요보호아동 발생 및 조치현황</vt:lpstr>
      <vt:lpstr>36. 저소득 및 한부모가족</vt:lpstr>
      <vt:lpstr> 37. 묘지 및 봉안시설</vt:lpstr>
      <vt:lpstr>38. 방문건강관리사업 실적 </vt:lpstr>
      <vt:lpstr>39. 보건교육 실적</vt:lpstr>
      <vt:lpstr>40. 어린이집</vt:lpstr>
      <vt:lpstr> 41. 자원봉사자 현황</vt:lpstr>
      <vt:lpstr>42. 독거노인 현황(성별)</vt:lpstr>
      <vt:lpstr>42-1. 독거노인 현황(연령별)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2019-03-07T08:28:10Z</cp:lastPrinted>
  <dcterms:created xsi:type="dcterms:W3CDTF">2018-10-18T02:41:59Z</dcterms:created>
  <dcterms:modified xsi:type="dcterms:W3CDTF">2019-07-03T13:12:38Z</dcterms:modified>
</cp:coreProperties>
</file>