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11640" tabRatio="836" activeTab="0"/>
  </bookViews>
  <sheets>
    <sheet name="채권현재액보고서" sheetId="1" r:id="rId1"/>
    <sheet name="일반회계" sheetId="2" r:id="rId2"/>
    <sheet name="특별회계" sheetId="3" r:id="rId3"/>
    <sheet name="채권종류별현황" sheetId="4" r:id="rId4"/>
  </sheets>
  <definedNames/>
  <calcPr fullCalcOnLoad="1"/>
</workbook>
</file>

<file path=xl/sharedStrings.xml><?xml version="1.0" encoding="utf-8"?>
<sst xmlns="http://schemas.openxmlformats.org/spreadsheetml/2006/main" count="166" uniqueCount="73">
  <si>
    <t>이행기한
도래액</t>
  </si>
  <si>
    <t>이행기한
미도래액</t>
  </si>
  <si>
    <t>※ 이행기한 미도래액의 이자는 기재하지 않음</t>
  </si>
  <si>
    <t>기           금</t>
  </si>
  <si>
    <t>계</t>
  </si>
  <si>
    <t>원금</t>
  </si>
  <si>
    <t>이자</t>
  </si>
  <si>
    <t>전년도말 현재액</t>
  </si>
  <si>
    <t>당해연도 발생액</t>
  </si>
  <si>
    <t>당해연도 소멸액</t>
  </si>
  <si>
    <t>당해연도말 현재액</t>
  </si>
  <si>
    <t>소  계</t>
  </si>
  <si>
    <t>특
별
회
계</t>
  </si>
  <si>
    <t>참고자료
(익년도이행
기한도래
 예정액)</t>
  </si>
  <si>
    <t>이행기한
 도래액</t>
  </si>
  <si>
    <t>이행기한
 미도래액</t>
  </si>
  <si>
    <t>1. 회계별 총괄</t>
  </si>
  <si>
    <t>(단위 : 원)</t>
  </si>
  <si>
    <t>※ 각 회계별 원금과 이자를 구분하여 기록</t>
  </si>
  <si>
    <t>합    계</t>
  </si>
  <si>
    <t>일 반 회 계</t>
  </si>
  <si>
    <t>공기업
특별
회계</t>
  </si>
  <si>
    <t>기타
특별
회계</t>
  </si>
  <si>
    <t xml:space="preserve">            구 분
 회계별</t>
  </si>
  <si>
    <t>당해연도 보유하고 있는 채권현재액은</t>
  </si>
  <si>
    <t xml:space="preserve"> ○ 전년도말 현재액 4,584,575,820원에서</t>
  </si>
  <si>
    <t xml:space="preserve"> ○ 당해연도에 202,548,305원이 발생하고, 48,752,681원이 소멸하여</t>
  </si>
  <si>
    <t xml:space="preserve"> ○ 당해연도말 현재액은 4,738,371,444원으로서 그 내용은 다음과 같다.</t>
  </si>
  <si>
    <t>Ⅲ. 채권현재액 보고서</t>
  </si>
  <si>
    <t>2. 각 회계별 현황</t>
  </si>
  <si>
    <t>가. 일반회계</t>
  </si>
  <si>
    <t>(단위:원)</t>
  </si>
  <si>
    <t>참고자료
(익년도이행기한도래예정액)</t>
  </si>
  <si>
    <t>일반회계</t>
  </si>
  <si>
    <t>나. 특별회계</t>
  </si>
  <si>
    <t xml:space="preserve">                구 분
 회계별</t>
  </si>
  <si>
    <t>합     계</t>
  </si>
  <si>
    <t>기타특별회계</t>
  </si>
  <si>
    <t>의료급여기금</t>
  </si>
  <si>
    <t>주민소득지원및생활안정기금</t>
  </si>
  <si>
    <t>3. 채권종류별·사업별 현황(당해연도 현재액)</t>
  </si>
  <si>
    <t>구           분</t>
  </si>
  <si>
    <t>특   별   회   계</t>
  </si>
  <si>
    <t>기    금</t>
  </si>
  <si>
    <t>비  고</t>
  </si>
  <si>
    <t>공기업</t>
  </si>
  <si>
    <t>기  타</t>
  </si>
  <si>
    <t>합         계</t>
  </si>
  <si>
    <t>①보증금
채권</t>
  </si>
  <si>
    <t>소계</t>
  </si>
  <si>
    <t>사무실임대</t>
  </si>
  <si>
    <t>청사관사</t>
  </si>
  <si>
    <t>전화선예치</t>
  </si>
  <si>
    <t>경로당임차료</t>
  </si>
  <si>
    <t>②융자금
채권</t>
  </si>
  <si>
    <t>지역개발</t>
  </si>
  <si>
    <t>중소기업</t>
  </si>
  <si>
    <t>학자금대여</t>
  </si>
  <si>
    <t>주택융자</t>
  </si>
  <si>
    <t>농촌진흥</t>
  </si>
  <si>
    <t>의료보호</t>
  </si>
  <si>
    <t>재정투융자</t>
  </si>
  <si>
    <t>저소득융자</t>
  </si>
  <si>
    <t>③미수금
채권</t>
  </si>
  <si>
    <t>재산매각</t>
  </si>
  <si>
    <t>분양미수금</t>
  </si>
  <si>
    <t>환지청산</t>
  </si>
  <si>
    <t>ㅇㅇ</t>
  </si>
  <si>
    <t>④기타
채권</t>
  </si>
  <si>
    <t>소송공탁</t>
  </si>
  <si>
    <t>의료보호수당</t>
  </si>
  <si>
    <t>기타(과불보상금)</t>
  </si>
  <si>
    <t>기타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</si>
</sst>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</numFmts>
  <fonts count="35">
    <font>
      <sz val="11"/>
      <name val="돋움"/>
      <family val="3"/>
    </font>
    <font>
      <sz val="8"/>
      <name val="돋움"/>
      <family val="3"/>
    </font>
    <font>
      <sz val="10"/>
      <color indexed="12"/>
      <name val="바탕체"/>
      <family val="1"/>
    </font>
    <font>
      <b/>
      <sz val="8"/>
      <name val="굴림체"/>
      <family val="3"/>
    </font>
    <font>
      <sz val="8"/>
      <name val="굴림체"/>
      <family val="3"/>
    </font>
    <font>
      <sz val="16"/>
      <name val="굴림체"/>
      <family val="3"/>
    </font>
    <font>
      <sz val="7"/>
      <name val="굴림체"/>
      <family val="3"/>
    </font>
    <font>
      <b/>
      <sz val="9"/>
      <color indexed="12"/>
      <name val="굴림체"/>
      <family val="3"/>
    </font>
    <font>
      <sz val="9"/>
      <color indexed="12"/>
      <name val="굴림체"/>
      <family val="3"/>
    </font>
    <font>
      <sz val="13"/>
      <name val="바탕체"/>
      <family val="1"/>
    </font>
    <font>
      <sz val="10"/>
      <name val="바탕체"/>
      <family val="1"/>
    </font>
    <font>
      <b/>
      <sz val="10"/>
      <name val="굴림체"/>
      <family val="3"/>
    </font>
    <font>
      <b/>
      <sz val="2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굴림체"/>
      <family val="3"/>
    </font>
    <font>
      <b/>
      <sz val="13"/>
      <name val="바탕체"/>
      <family val="1"/>
    </font>
    <font>
      <sz val="11"/>
      <name val="바탕체"/>
      <family val="1"/>
    </font>
    <font>
      <sz val="13"/>
      <name val="굴림체"/>
      <family val="3"/>
    </font>
    <font>
      <sz val="8"/>
      <color indexed="10"/>
      <name val="굴림체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1" fontId="2" fillId="0" borderId="0" xfId="48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6" fillId="0" borderId="10" xfId="48" applyFont="1" applyFill="1" applyBorder="1" applyAlignment="1" applyProtection="1">
      <alignment vertical="center"/>
      <protection locked="0"/>
    </xf>
    <xf numFmtId="41" fontId="6" fillId="0" borderId="11" xfId="48" applyFont="1" applyFill="1" applyBorder="1" applyAlignment="1" applyProtection="1">
      <alignment vertical="center"/>
      <protection locked="0"/>
    </xf>
    <xf numFmtId="41" fontId="6" fillId="0" borderId="10" xfId="48" applyFont="1" applyFill="1" applyBorder="1" applyAlignment="1">
      <alignment vertical="center"/>
    </xf>
    <xf numFmtId="41" fontId="6" fillId="0" borderId="10" xfId="48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1" fontId="7" fillId="0" borderId="0" xfId="48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41" fontId="6" fillId="0" borderId="10" xfId="48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1" fontId="4" fillId="0" borderId="20" xfId="48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1" fontId="4" fillId="0" borderId="21" xfId="48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vertical="center"/>
      <protection locked="0"/>
    </xf>
    <xf numFmtId="41" fontId="4" fillId="0" borderId="10" xfId="48" applyFont="1" applyBorder="1" applyAlignment="1" applyProtection="1">
      <alignment vertical="center"/>
      <protection locked="0"/>
    </xf>
    <xf numFmtId="41" fontId="4" fillId="0" borderId="11" xfId="48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1" fontId="4" fillId="0" borderId="0" xfId="48" applyFont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1" fontId="4" fillId="0" borderId="10" xfId="48" applyFont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41" fontId="4" fillId="0" borderId="10" xfId="48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41" fontId="4" fillId="0" borderId="10" xfId="48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horizontal="center" vertical="center" shrinkToFit="1"/>
      <protection locked="0"/>
    </xf>
    <xf numFmtId="41" fontId="4" fillId="0" borderId="11" xfId="48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1" fontId="4" fillId="0" borderId="21" xfId="48" applyFont="1" applyFill="1" applyBorder="1" applyAlignment="1" applyProtection="1">
      <alignment vertical="center"/>
      <protection locked="0"/>
    </xf>
    <xf numFmtId="41" fontId="4" fillId="0" borderId="21" xfId="48" applyFont="1" applyFill="1" applyBorder="1" applyAlignment="1" applyProtection="1">
      <alignment vertical="center" shrinkToFit="1"/>
      <protection locked="0"/>
    </xf>
    <xf numFmtId="41" fontId="4" fillId="0" borderId="23" xfId="48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176" fontId="4" fillId="0" borderId="10" xfId="48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Fill="1" applyBorder="1" applyAlignment="1">
      <alignment vertical="center"/>
    </xf>
    <xf numFmtId="41" fontId="4" fillId="0" borderId="10" xfId="48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41" fontId="34" fillId="0" borderId="10" xfId="48" applyFont="1" applyFill="1" applyBorder="1" applyAlignment="1">
      <alignment vertical="center"/>
    </xf>
    <xf numFmtId="41" fontId="34" fillId="0" borderId="10" xfId="48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18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418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90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990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20" zoomScaleNormal="120" zoomScalePageLayoutView="0" workbookViewId="0" topLeftCell="A1">
      <selection activeCell="A3" sqref="A3"/>
    </sheetView>
  </sheetViews>
  <sheetFormatPr defaultColWidth="8.88671875" defaultRowHeight="21" customHeight="1"/>
  <cols>
    <col min="1" max="1" width="2.77734375" style="5" customWidth="1"/>
    <col min="2" max="2" width="5.21484375" style="5" customWidth="1"/>
    <col min="3" max="3" width="4.3359375" style="7" customWidth="1"/>
    <col min="4" max="4" width="9.6640625" style="5" bestFit="1" customWidth="1"/>
    <col min="5" max="5" width="8.5546875" style="5" bestFit="1" customWidth="1"/>
    <col min="6" max="6" width="9.6640625" style="5" bestFit="1" customWidth="1"/>
    <col min="7" max="7" width="8.5546875" style="5" bestFit="1" customWidth="1"/>
    <col min="8" max="8" width="7.6640625" style="5" customWidth="1"/>
    <col min="9" max="9" width="8.5546875" style="5" bestFit="1" customWidth="1"/>
    <col min="10" max="10" width="7.99609375" style="5" bestFit="1" customWidth="1"/>
    <col min="11" max="11" width="7.6640625" style="5" customWidth="1"/>
    <col min="12" max="12" width="7.4453125" style="5" bestFit="1" customWidth="1"/>
    <col min="13" max="13" width="9.6640625" style="5" bestFit="1" customWidth="1"/>
    <col min="14" max="14" width="8.5546875" style="5" bestFit="1" customWidth="1"/>
    <col min="15" max="15" width="9.6640625" style="5" bestFit="1" customWidth="1"/>
    <col min="16" max="16" width="8.6640625" style="5" bestFit="1" customWidth="1"/>
    <col min="17" max="17" width="9.10546875" style="5" customWidth="1"/>
    <col min="18" max="18" width="10.10546875" style="5" bestFit="1" customWidth="1"/>
    <col min="19" max="19" width="10.21484375" style="5" customWidth="1"/>
    <col min="20" max="20" width="9.10546875" style="5" customWidth="1"/>
    <col min="21" max="21" width="10.21484375" style="5" customWidth="1"/>
    <col min="22" max="16384" width="8.88671875" style="5" customWidth="1"/>
  </cols>
  <sheetData>
    <row r="1" spans="1:9" s="4" customFormat="1" ht="26.25" customHeight="1">
      <c r="A1" s="25" t="s">
        <v>28</v>
      </c>
      <c r="C1" s="5"/>
      <c r="D1" s="5"/>
      <c r="E1" s="5"/>
      <c r="F1" s="5"/>
      <c r="G1" s="5"/>
      <c r="H1" s="5"/>
      <c r="I1" s="5"/>
    </row>
    <row r="2" spans="1:9" s="4" customFormat="1" ht="12.75" customHeight="1">
      <c r="A2" s="6"/>
      <c r="B2" s="5"/>
      <c r="C2" s="7"/>
      <c r="D2" s="5"/>
      <c r="E2" s="5"/>
      <c r="F2" s="5"/>
      <c r="G2" s="5"/>
      <c r="H2" s="5"/>
      <c r="I2" s="5"/>
    </row>
    <row r="3" spans="2:12" s="18" customFormat="1" ht="15" customHeight="1">
      <c r="B3" s="24" t="s">
        <v>24</v>
      </c>
      <c r="C3" s="22"/>
      <c r="D3" s="19"/>
      <c r="L3" s="20"/>
    </row>
    <row r="4" spans="2:12" s="18" customFormat="1" ht="15" customHeight="1">
      <c r="B4" s="24" t="s">
        <v>25</v>
      </c>
      <c r="C4" s="22"/>
      <c r="D4" s="19"/>
      <c r="L4" s="20"/>
    </row>
    <row r="5" spans="2:12" s="18" customFormat="1" ht="15" customHeight="1">
      <c r="B5" s="24" t="s">
        <v>26</v>
      </c>
      <c r="C5" s="22"/>
      <c r="D5" s="19"/>
      <c r="L5" s="20"/>
    </row>
    <row r="6" spans="2:12" s="18" customFormat="1" ht="15" customHeight="1">
      <c r="B6" s="24" t="s">
        <v>27</v>
      </c>
      <c r="C6" s="22"/>
      <c r="D6" s="19"/>
      <c r="L6" s="20"/>
    </row>
    <row r="7" spans="3:16" s="1" customFormat="1" ht="11.25" customHeight="1">
      <c r="C7" s="2"/>
      <c r="P7" s="3"/>
    </row>
    <row r="8" spans="1:9" s="4" customFormat="1" ht="18.75" customHeight="1">
      <c r="A8" s="21" t="s">
        <v>16</v>
      </c>
      <c r="C8" s="7"/>
      <c r="D8" s="5"/>
      <c r="E8" s="5"/>
      <c r="F8" s="5"/>
      <c r="G8" s="5"/>
      <c r="H8" s="5"/>
      <c r="I8" s="5"/>
    </row>
    <row r="9" spans="16:21" ht="10.5">
      <c r="P9" s="8" t="s">
        <v>17</v>
      </c>
      <c r="U9" s="8"/>
    </row>
    <row r="10" spans="1:16" ht="18" customHeight="1">
      <c r="A10" s="30" t="s">
        <v>23</v>
      </c>
      <c r="B10" s="31"/>
      <c r="C10" s="32"/>
      <c r="D10" s="36" t="s">
        <v>7</v>
      </c>
      <c r="E10" s="37"/>
      <c r="F10" s="38"/>
      <c r="G10" s="36" t="s">
        <v>8</v>
      </c>
      <c r="H10" s="37"/>
      <c r="I10" s="38"/>
      <c r="J10" s="36" t="s">
        <v>9</v>
      </c>
      <c r="K10" s="37"/>
      <c r="L10" s="38"/>
      <c r="M10" s="28" t="s">
        <v>10</v>
      </c>
      <c r="N10" s="28"/>
      <c r="O10" s="28"/>
      <c r="P10" s="29" t="s">
        <v>13</v>
      </c>
    </row>
    <row r="11" spans="1:16" ht="27" customHeight="1">
      <c r="A11" s="33"/>
      <c r="B11" s="34"/>
      <c r="C11" s="35"/>
      <c r="D11" s="9" t="s">
        <v>4</v>
      </c>
      <c r="E11" s="10" t="s">
        <v>0</v>
      </c>
      <c r="F11" s="10" t="s">
        <v>1</v>
      </c>
      <c r="G11" s="9" t="s">
        <v>4</v>
      </c>
      <c r="H11" s="10" t="s">
        <v>0</v>
      </c>
      <c r="I11" s="10" t="s">
        <v>1</v>
      </c>
      <c r="J11" s="9" t="s">
        <v>4</v>
      </c>
      <c r="K11" s="10" t="s">
        <v>0</v>
      </c>
      <c r="L11" s="10" t="s">
        <v>1</v>
      </c>
      <c r="M11" s="9" t="s">
        <v>4</v>
      </c>
      <c r="N11" s="10" t="s">
        <v>14</v>
      </c>
      <c r="O11" s="10" t="s">
        <v>15</v>
      </c>
      <c r="P11" s="28"/>
    </row>
    <row r="12" spans="1:16" ht="18" customHeight="1">
      <c r="A12" s="27" t="s">
        <v>19</v>
      </c>
      <c r="B12" s="27"/>
      <c r="C12" s="11" t="s">
        <v>4</v>
      </c>
      <c r="D12" s="12">
        <f>D13+D14</f>
        <v>4584575820</v>
      </c>
      <c r="E12" s="12">
        <f aca="true" t="shared" si="0" ref="E12:O12">E13+E14</f>
        <v>243294320</v>
      </c>
      <c r="F12" s="12">
        <f t="shared" si="0"/>
        <v>4341281500</v>
      </c>
      <c r="G12" s="12">
        <f t="shared" si="0"/>
        <v>202548305</v>
      </c>
      <c r="H12" s="12">
        <f t="shared" si="0"/>
        <v>10705305</v>
      </c>
      <c r="I12" s="12">
        <f t="shared" si="0"/>
        <v>191843000</v>
      </c>
      <c r="J12" s="12">
        <f t="shared" si="0"/>
        <v>48752681</v>
      </c>
      <c r="K12" s="12">
        <f t="shared" si="0"/>
        <v>45247925</v>
      </c>
      <c r="L12" s="12">
        <f t="shared" si="0"/>
        <v>3504756</v>
      </c>
      <c r="M12" s="12">
        <f t="shared" si="0"/>
        <v>4738371444</v>
      </c>
      <c r="N12" s="12">
        <f t="shared" si="0"/>
        <v>208751700</v>
      </c>
      <c r="O12" s="12">
        <f t="shared" si="0"/>
        <v>4529619744</v>
      </c>
      <c r="P12" s="12">
        <f>P13+P14</f>
        <v>99495244</v>
      </c>
    </row>
    <row r="13" spans="1:16" ht="18" customHeight="1">
      <c r="A13" s="27"/>
      <c r="B13" s="27"/>
      <c r="C13" s="11" t="s">
        <v>5</v>
      </c>
      <c r="D13" s="12">
        <f>D16+D19</f>
        <v>4581843200</v>
      </c>
      <c r="E13" s="12">
        <f aca="true" t="shared" si="1" ref="E13:O13">E16+E19</f>
        <v>240561700</v>
      </c>
      <c r="F13" s="12">
        <f t="shared" si="1"/>
        <v>4341281500</v>
      </c>
      <c r="G13" s="12">
        <f t="shared" si="1"/>
        <v>196188256</v>
      </c>
      <c r="H13" s="12">
        <f t="shared" si="1"/>
        <v>4345256</v>
      </c>
      <c r="I13" s="12">
        <f t="shared" si="1"/>
        <v>191843000</v>
      </c>
      <c r="J13" s="12">
        <f t="shared" si="1"/>
        <v>42236952</v>
      </c>
      <c r="K13" s="12">
        <f t="shared" si="1"/>
        <v>38732196</v>
      </c>
      <c r="L13" s="12">
        <f t="shared" si="1"/>
        <v>3504756</v>
      </c>
      <c r="M13" s="12">
        <f t="shared" si="1"/>
        <v>4735794504</v>
      </c>
      <c r="N13" s="12">
        <f t="shared" si="1"/>
        <v>206174760</v>
      </c>
      <c r="O13" s="12">
        <f t="shared" si="1"/>
        <v>4529619744</v>
      </c>
      <c r="P13" s="12">
        <f>P16+P19</f>
        <v>99495244</v>
      </c>
    </row>
    <row r="14" spans="1:16" ht="18" customHeight="1">
      <c r="A14" s="27"/>
      <c r="B14" s="27"/>
      <c r="C14" s="11" t="s">
        <v>6</v>
      </c>
      <c r="D14" s="12">
        <f>D17+D20</f>
        <v>2732620</v>
      </c>
      <c r="E14" s="12">
        <f aca="true" t="shared" si="2" ref="E14:O14">E17+E20</f>
        <v>2732620</v>
      </c>
      <c r="F14" s="12">
        <f t="shared" si="2"/>
        <v>0</v>
      </c>
      <c r="G14" s="12">
        <f t="shared" si="2"/>
        <v>6360049</v>
      </c>
      <c r="H14" s="12">
        <f t="shared" si="2"/>
        <v>6360049</v>
      </c>
      <c r="I14" s="12">
        <f t="shared" si="2"/>
        <v>0</v>
      </c>
      <c r="J14" s="12">
        <f t="shared" si="2"/>
        <v>6515729</v>
      </c>
      <c r="K14" s="12">
        <f t="shared" si="2"/>
        <v>6515729</v>
      </c>
      <c r="L14" s="12">
        <f t="shared" si="2"/>
        <v>0</v>
      </c>
      <c r="M14" s="12">
        <f t="shared" si="2"/>
        <v>2576940</v>
      </c>
      <c r="N14" s="12">
        <f t="shared" si="2"/>
        <v>2576940</v>
      </c>
      <c r="O14" s="12">
        <f t="shared" si="2"/>
        <v>0</v>
      </c>
      <c r="P14" s="12">
        <f>P17+P20</f>
        <v>0</v>
      </c>
    </row>
    <row r="15" spans="1:16" ht="18" customHeight="1">
      <c r="A15" s="27" t="s">
        <v>20</v>
      </c>
      <c r="B15" s="27"/>
      <c r="C15" s="11" t="s">
        <v>4</v>
      </c>
      <c r="D15" s="13">
        <f aca="true" t="shared" si="3" ref="D15:O15">D16+D17</f>
        <v>4111612500</v>
      </c>
      <c r="E15" s="13">
        <f t="shared" si="3"/>
        <v>45831000</v>
      </c>
      <c r="F15" s="13">
        <f t="shared" si="3"/>
        <v>4065781500</v>
      </c>
      <c r="G15" s="13">
        <f t="shared" si="3"/>
        <v>191843000</v>
      </c>
      <c r="H15" s="13">
        <f t="shared" si="3"/>
        <v>0</v>
      </c>
      <c r="I15" s="13">
        <f t="shared" si="3"/>
        <v>191843000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4303455500</v>
      </c>
      <c r="N15" s="13">
        <f t="shared" si="3"/>
        <v>45831000</v>
      </c>
      <c r="O15" s="14">
        <f t="shared" si="3"/>
        <v>4257624500</v>
      </c>
      <c r="P15" s="23">
        <f>SUM(P16:P17)</f>
        <v>0</v>
      </c>
    </row>
    <row r="16" spans="1:16" ht="18" customHeight="1">
      <c r="A16" s="27"/>
      <c r="B16" s="27"/>
      <c r="C16" s="11" t="s">
        <v>5</v>
      </c>
      <c r="D16" s="13">
        <f>E16+F16</f>
        <v>4111612500</v>
      </c>
      <c r="E16" s="13">
        <v>45831000</v>
      </c>
      <c r="F16" s="13">
        <v>4065781500</v>
      </c>
      <c r="G16" s="13">
        <f>H16+I16</f>
        <v>191843000</v>
      </c>
      <c r="H16" s="13">
        <v>0</v>
      </c>
      <c r="I16" s="13">
        <v>191843000</v>
      </c>
      <c r="J16" s="13">
        <f>K16+L16</f>
        <v>0</v>
      </c>
      <c r="K16" s="13">
        <v>0</v>
      </c>
      <c r="L16" s="13">
        <v>0</v>
      </c>
      <c r="M16" s="13">
        <f>N16+O16</f>
        <v>4303455500</v>
      </c>
      <c r="N16" s="13">
        <f>E16+H16-K16</f>
        <v>45831000</v>
      </c>
      <c r="O16" s="14">
        <f>F16+I16-L16</f>
        <v>4257624500</v>
      </c>
      <c r="P16" s="23">
        <v>0</v>
      </c>
    </row>
    <row r="17" spans="1:16" ht="18" customHeight="1">
      <c r="A17" s="27"/>
      <c r="B17" s="27"/>
      <c r="C17" s="11" t="s">
        <v>6</v>
      </c>
      <c r="D17" s="13">
        <f>E17+F17</f>
        <v>0</v>
      </c>
      <c r="E17" s="13">
        <v>0</v>
      </c>
      <c r="F17" s="13">
        <f>F20+F23+F26+F29+F32</f>
        <v>0</v>
      </c>
      <c r="G17" s="13">
        <f>H17+I17</f>
        <v>0</v>
      </c>
      <c r="H17" s="13">
        <v>0</v>
      </c>
      <c r="I17" s="13">
        <v>0</v>
      </c>
      <c r="J17" s="13">
        <f>K17+L17</f>
        <v>0</v>
      </c>
      <c r="K17" s="13">
        <v>0</v>
      </c>
      <c r="L17" s="13">
        <v>0</v>
      </c>
      <c r="M17" s="13">
        <f>N17+O17</f>
        <v>0</v>
      </c>
      <c r="N17" s="13">
        <f>E17+H17-K17</f>
        <v>0</v>
      </c>
      <c r="O17" s="14">
        <f>F17+I17-L17</f>
        <v>0</v>
      </c>
      <c r="P17" s="23">
        <v>0</v>
      </c>
    </row>
    <row r="18" spans="1:16" ht="18" customHeight="1">
      <c r="A18" s="27" t="s">
        <v>12</v>
      </c>
      <c r="B18" s="27" t="s">
        <v>11</v>
      </c>
      <c r="C18" s="11" t="s">
        <v>4</v>
      </c>
      <c r="D18" s="15">
        <f>SUM(D19:D20)</f>
        <v>472963320</v>
      </c>
      <c r="E18" s="15">
        <f aca="true" t="shared" si="4" ref="E18:O18">SUM(E19:E20)</f>
        <v>197463320</v>
      </c>
      <c r="F18" s="15">
        <f t="shared" si="4"/>
        <v>275500000</v>
      </c>
      <c r="G18" s="15">
        <f t="shared" si="4"/>
        <v>10705305</v>
      </c>
      <c r="H18" s="15">
        <f t="shared" si="4"/>
        <v>10705305</v>
      </c>
      <c r="I18" s="15">
        <f t="shared" si="4"/>
        <v>0</v>
      </c>
      <c r="J18" s="15">
        <f t="shared" si="4"/>
        <v>48752681</v>
      </c>
      <c r="K18" s="15">
        <f t="shared" si="4"/>
        <v>45247925</v>
      </c>
      <c r="L18" s="15">
        <f t="shared" si="4"/>
        <v>3504756</v>
      </c>
      <c r="M18" s="15">
        <f t="shared" si="4"/>
        <v>434915944</v>
      </c>
      <c r="N18" s="15">
        <f t="shared" si="4"/>
        <v>162920700</v>
      </c>
      <c r="O18" s="15">
        <f t="shared" si="4"/>
        <v>271995244</v>
      </c>
      <c r="P18" s="15">
        <f>SUM(P19:P20)</f>
        <v>99495244</v>
      </c>
    </row>
    <row r="19" spans="1:16" ht="18" customHeight="1">
      <c r="A19" s="27"/>
      <c r="B19" s="27"/>
      <c r="C19" s="11" t="s">
        <v>5</v>
      </c>
      <c r="D19" s="15">
        <f>D22+D25</f>
        <v>470230700</v>
      </c>
      <c r="E19" s="15">
        <f aca="true" t="shared" si="5" ref="E19:O19">E22+E25</f>
        <v>194730700</v>
      </c>
      <c r="F19" s="15">
        <f t="shared" si="5"/>
        <v>275500000</v>
      </c>
      <c r="G19" s="15">
        <f t="shared" si="5"/>
        <v>4345256</v>
      </c>
      <c r="H19" s="15">
        <f t="shared" si="5"/>
        <v>4345256</v>
      </c>
      <c r="I19" s="15">
        <f t="shared" si="5"/>
        <v>0</v>
      </c>
      <c r="J19" s="15">
        <f t="shared" si="5"/>
        <v>42236952</v>
      </c>
      <c r="K19" s="15">
        <f t="shared" si="5"/>
        <v>38732196</v>
      </c>
      <c r="L19" s="15">
        <f t="shared" si="5"/>
        <v>3504756</v>
      </c>
      <c r="M19" s="15">
        <f t="shared" si="5"/>
        <v>432339004</v>
      </c>
      <c r="N19" s="15">
        <f t="shared" si="5"/>
        <v>160343760</v>
      </c>
      <c r="O19" s="15">
        <f t="shared" si="5"/>
        <v>271995244</v>
      </c>
      <c r="P19" s="15">
        <f>P22+P25</f>
        <v>99495244</v>
      </c>
    </row>
    <row r="20" spans="1:16" ht="18" customHeight="1">
      <c r="A20" s="27"/>
      <c r="B20" s="27"/>
      <c r="C20" s="11" t="s">
        <v>6</v>
      </c>
      <c r="D20" s="15">
        <f>D23+D26</f>
        <v>2732620</v>
      </c>
      <c r="E20" s="15">
        <f aca="true" t="shared" si="6" ref="E20:O20">E23+E26</f>
        <v>2732620</v>
      </c>
      <c r="F20" s="15">
        <f t="shared" si="6"/>
        <v>0</v>
      </c>
      <c r="G20" s="15">
        <f t="shared" si="6"/>
        <v>6360049</v>
      </c>
      <c r="H20" s="15">
        <f t="shared" si="6"/>
        <v>6360049</v>
      </c>
      <c r="I20" s="15">
        <f t="shared" si="6"/>
        <v>0</v>
      </c>
      <c r="J20" s="15">
        <f t="shared" si="6"/>
        <v>6515729</v>
      </c>
      <c r="K20" s="15">
        <f t="shared" si="6"/>
        <v>6515729</v>
      </c>
      <c r="L20" s="15">
        <f t="shared" si="6"/>
        <v>0</v>
      </c>
      <c r="M20" s="15">
        <f t="shared" si="6"/>
        <v>2576940</v>
      </c>
      <c r="N20" s="15">
        <f t="shared" si="6"/>
        <v>2576940</v>
      </c>
      <c r="O20" s="15">
        <f t="shared" si="6"/>
        <v>0</v>
      </c>
      <c r="P20" s="15">
        <f>P23+P26</f>
        <v>0</v>
      </c>
    </row>
    <row r="21" spans="1:16" ht="15.75" customHeight="1">
      <c r="A21" s="27"/>
      <c r="B21" s="27" t="s">
        <v>21</v>
      </c>
      <c r="C21" s="11" t="s">
        <v>4</v>
      </c>
      <c r="D21" s="16">
        <v>0</v>
      </c>
      <c r="E21" s="16"/>
      <c r="F21" s="16"/>
      <c r="G21" s="16">
        <v>0</v>
      </c>
      <c r="H21" s="16"/>
      <c r="I21" s="16"/>
      <c r="J21" s="16">
        <v>0</v>
      </c>
      <c r="K21" s="16"/>
      <c r="L21" s="16"/>
      <c r="M21" s="16">
        <v>0</v>
      </c>
      <c r="N21" s="16">
        <v>0</v>
      </c>
      <c r="O21" s="16">
        <v>0</v>
      </c>
      <c r="P21" s="16">
        <v>0</v>
      </c>
    </row>
    <row r="22" spans="1:16" ht="15.75" customHeight="1">
      <c r="A22" s="27"/>
      <c r="B22" s="27"/>
      <c r="C22" s="11" t="s">
        <v>5</v>
      </c>
      <c r="D22" s="16">
        <v>0</v>
      </c>
      <c r="E22" s="16"/>
      <c r="F22" s="16"/>
      <c r="G22" s="16">
        <v>0</v>
      </c>
      <c r="H22" s="16"/>
      <c r="I22" s="16"/>
      <c r="J22" s="16">
        <v>0</v>
      </c>
      <c r="K22" s="16"/>
      <c r="L22" s="16"/>
      <c r="M22" s="16">
        <v>0</v>
      </c>
      <c r="N22" s="16">
        <v>0</v>
      </c>
      <c r="O22" s="16">
        <v>0</v>
      </c>
      <c r="P22" s="16">
        <v>0</v>
      </c>
    </row>
    <row r="23" spans="1:16" ht="15.75" customHeight="1">
      <c r="A23" s="27"/>
      <c r="B23" s="27"/>
      <c r="C23" s="11" t="s">
        <v>6</v>
      </c>
      <c r="D23" s="16">
        <v>0</v>
      </c>
      <c r="E23" s="16"/>
      <c r="F23" s="16"/>
      <c r="G23" s="16">
        <v>0</v>
      </c>
      <c r="H23" s="16"/>
      <c r="I23" s="16"/>
      <c r="J23" s="16">
        <v>0</v>
      </c>
      <c r="K23" s="16"/>
      <c r="L23" s="16"/>
      <c r="M23" s="16">
        <v>0</v>
      </c>
      <c r="N23" s="16">
        <v>0</v>
      </c>
      <c r="O23" s="16">
        <v>0</v>
      </c>
      <c r="P23" s="16">
        <v>0</v>
      </c>
    </row>
    <row r="24" spans="1:16" ht="18" customHeight="1">
      <c r="A24" s="27"/>
      <c r="B24" s="27" t="s">
        <v>22</v>
      </c>
      <c r="C24" s="11" t="s">
        <v>4</v>
      </c>
      <c r="D24" s="15">
        <v>472963320</v>
      </c>
      <c r="E24" s="15">
        <v>197463320</v>
      </c>
      <c r="F24" s="15">
        <v>275500000</v>
      </c>
      <c r="G24" s="15">
        <v>10705305</v>
      </c>
      <c r="H24" s="15">
        <v>10705305</v>
      </c>
      <c r="I24" s="15">
        <v>0</v>
      </c>
      <c r="J24" s="15">
        <v>48752681</v>
      </c>
      <c r="K24" s="15">
        <v>45247925</v>
      </c>
      <c r="L24" s="15">
        <v>3504756</v>
      </c>
      <c r="M24" s="15">
        <v>434915944</v>
      </c>
      <c r="N24" s="15">
        <v>162920700</v>
      </c>
      <c r="O24" s="17">
        <v>271995244</v>
      </c>
      <c r="P24" s="15">
        <v>99495244</v>
      </c>
    </row>
    <row r="25" spans="1:16" ht="18" customHeight="1">
      <c r="A25" s="27"/>
      <c r="B25" s="27"/>
      <c r="C25" s="11" t="s">
        <v>5</v>
      </c>
      <c r="D25" s="15">
        <v>470230700</v>
      </c>
      <c r="E25" s="15">
        <v>194730700</v>
      </c>
      <c r="F25" s="15">
        <v>275500000</v>
      </c>
      <c r="G25" s="15">
        <v>4345256</v>
      </c>
      <c r="H25" s="15">
        <v>4345256</v>
      </c>
      <c r="I25" s="15">
        <v>0</v>
      </c>
      <c r="J25" s="15">
        <v>42236952</v>
      </c>
      <c r="K25" s="15">
        <v>38732196</v>
      </c>
      <c r="L25" s="15">
        <v>3504756</v>
      </c>
      <c r="M25" s="15">
        <v>432339004</v>
      </c>
      <c r="N25" s="15">
        <v>160343760</v>
      </c>
      <c r="O25" s="17">
        <v>271995244</v>
      </c>
      <c r="P25" s="15">
        <v>99495244</v>
      </c>
    </row>
    <row r="26" spans="1:16" ht="18" customHeight="1">
      <c r="A26" s="27"/>
      <c r="B26" s="27"/>
      <c r="C26" s="11" t="s">
        <v>6</v>
      </c>
      <c r="D26" s="15">
        <v>2732620</v>
      </c>
      <c r="E26" s="15">
        <v>2732620</v>
      </c>
      <c r="F26" s="15">
        <v>0</v>
      </c>
      <c r="G26" s="15">
        <v>6360049</v>
      </c>
      <c r="H26" s="15">
        <v>6360049</v>
      </c>
      <c r="I26" s="15">
        <v>0</v>
      </c>
      <c r="J26" s="15">
        <v>6515729</v>
      </c>
      <c r="K26" s="15">
        <v>6515729</v>
      </c>
      <c r="L26" s="15">
        <v>0</v>
      </c>
      <c r="M26" s="15">
        <v>2576940</v>
      </c>
      <c r="N26" s="15">
        <v>2576940</v>
      </c>
      <c r="O26" s="17">
        <v>0</v>
      </c>
      <c r="P26" s="15"/>
    </row>
    <row r="27" spans="1:16" ht="15.75" customHeight="1">
      <c r="A27" s="27" t="s">
        <v>3</v>
      </c>
      <c r="B27" s="27"/>
      <c r="C27" s="11" t="s">
        <v>4</v>
      </c>
      <c r="D27" s="15">
        <v>0</v>
      </c>
      <c r="E27" s="15"/>
      <c r="F27" s="15"/>
      <c r="G27" s="15">
        <v>0</v>
      </c>
      <c r="H27" s="15"/>
      <c r="I27" s="15"/>
      <c r="J27" s="15">
        <v>0</v>
      </c>
      <c r="K27" s="15"/>
      <c r="L27" s="15"/>
      <c r="M27" s="15">
        <v>0</v>
      </c>
      <c r="N27" s="15">
        <v>0</v>
      </c>
      <c r="O27" s="15">
        <v>0</v>
      </c>
      <c r="P27" s="15">
        <v>0</v>
      </c>
    </row>
    <row r="28" spans="1:16" ht="15.75" customHeight="1">
      <c r="A28" s="27"/>
      <c r="B28" s="27"/>
      <c r="C28" s="11" t="s">
        <v>5</v>
      </c>
      <c r="D28" s="15">
        <v>0</v>
      </c>
      <c r="E28" s="15"/>
      <c r="F28" s="15"/>
      <c r="G28" s="15">
        <v>0</v>
      </c>
      <c r="H28" s="15"/>
      <c r="I28" s="15"/>
      <c r="J28" s="15">
        <v>0</v>
      </c>
      <c r="K28" s="15"/>
      <c r="L28" s="15"/>
      <c r="M28" s="15">
        <v>0</v>
      </c>
      <c r="N28" s="15">
        <v>0</v>
      </c>
      <c r="O28" s="15">
        <v>0</v>
      </c>
      <c r="P28" s="15">
        <v>0</v>
      </c>
    </row>
    <row r="29" spans="1:16" ht="15.75" customHeight="1">
      <c r="A29" s="27"/>
      <c r="B29" s="27"/>
      <c r="C29" s="11" t="s">
        <v>6</v>
      </c>
      <c r="D29" s="15">
        <v>0</v>
      </c>
      <c r="E29" s="15"/>
      <c r="F29" s="15"/>
      <c r="G29" s="15">
        <v>0</v>
      </c>
      <c r="H29" s="15"/>
      <c r="I29" s="15"/>
      <c r="J29" s="15">
        <v>0</v>
      </c>
      <c r="K29" s="15"/>
      <c r="L29" s="15"/>
      <c r="M29" s="15">
        <v>0</v>
      </c>
      <c r="N29" s="15">
        <v>0</v>
      </c>
      <c r="O29" s="15">
        <v>0</v>
      </c>
      <c r="P29" s="15">
        <v>0</v>
      </c>
    </row>
    <row r="30" ht="16.5" customHeight="1">
      <c r="A30" s="5" t="s">
        <v>18</v>
      </c>
    </row>
    <row r="31" ht="16.5" customHeight="1">
      <c r="A31" s="5" t="s">
        <v>2</v>
      </c>
    </row>
  </sheetData>
  <sheetProtection/>
  <mergeCells count="13">
    <mergeCell ref="M10:O10"/>
    <mergeCell ref="P10:P11"/>
    <mergeCell ref="A12:B14"/>
    <mergeCell ref="A15:B17"/>
    <mergeCell ref="A10:C11"/>
    <mergeCell ref="D10:F10"/>
    <mergeCell ref="G10:I10"/>
    <mergeCell ref="J10:L10"/>
    <mergeCell ref="A27:B29"/>
    <mergeCell ref="A18:A26"/>
    <mergeCell ref="B18:B20"/>
    <mergeCell ref="B21:B23"/>
    <mergeCell ref="B24:B26"/>
  </mergeCells>
  <printOptions/>
  <pageMargins left="0" right="0.1968503937007874" top="0.55" bottom="0.33" header="0.3937007874015748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4" sqref="A4"/>
    </sheetView>
  </sheetViews>
  <sheetFormatPr defaultColWidth="8.88671875" defaultRowHeight="21" customHeight="1"/>
  <cols>
    <col min="1" max="1" width="2.99609375" style="43" customWidth="1"/>
    <col min="2" max="2" width="4.99609375" style="43" customWidth="1"/>
    <col min="3" max="3" width="4.6640625" style="44" customWidth="1"/>
    <col min="4" max="4" width="11.5546875" style="43" customWidth="1"/>
    <col min="5" max="5" width="9.77734375" style="43" customWidth="1"/>
    <col min="6" max="6" width="11.21484375" style="43" customWidth="1"/>
    <col min="7" max="7" width="10.4453125" style="43" customWidth="1"/>
    <col min="8" max="8" width="7.3359375" style="43" customWidth="1"/>
    <col min="9" max="9" width="9.99609375" style="43" bestFit="1" customWidth="1"/>
    <col min="10" max="11" width="7.5546875" style="43" customWidth="1"/>
    <col min="12" max="12" width="6.77734375" style="43" customWidth="1"/>
    <col min="13" max="13" width="11.10546875" style="43" customWidth="1"/>
    <col min="14" max="14" width="9.88671875" style="43" customWidth="1"/>
    <col min="15" max="15" width="11.10546875" style="43" customWidth="1"/>
    <col min="16" max="16" width="10.88671875" style="64" customWidth="1"/>
    <col min="17" max="16384" width="8.88671875" style="43" customWidth="1"/>
  </cols>
  <sheetData>
    <row r="1" spans="1:9" s="4" customFormat="1" ht="26.25" customHeight="1">
      <c r="A1" s="39"/>
      <c r="C1" s="5"/>
      <c r="D1" s="5"/>
      <c r="E1" s="5"/>
      <c r="F1" s="5"/>
      <c r="G1" s="5"/>
      <c r="H1" s="5"/>
      <c r="I1" s="5"/>
    </row>
    <row r="2" spans="1:10" s="4" customFormat="1" ht="22.5" customHeight="1">
      <c r="A2" s="21" t="s">
        <v>29</v>
      </c>
      <c r="B2" s="40"/>
      <c r="C2" s="40"/>
      <c r="D2" s="7"/>
      <c r="E2" s="5"/>
      <c r="F2" s="5"/>
      <c r="G2" s="5"/>
      <c r="H2" s="5"/>
      <c r="I2" s="5"/>
      <c r="J2" s="5"/>
    </row>
    <row r="3" spans="1:9" s="4" customFormat="1" ht="16.5" customHeight="1">
      <c r="A3" s="21"/>
      <c r="B3" s="40"/>
      <c r="C3" s="41"/>
      <c r="D3" s="5"/>
      <c r="E3" s="5"/>
      <c r="F3" s="5"/>
      <c r="G3" s="5"/>
      <c r="H3" s="5"/>
      <c r="I3" s="5"/>
    </row>
    <row r="4" spans="1:9" s="4" customFormat="1" ht="22.5" customHeight="1">
      <c r="A4" s="21"/>
      <c r="B4" s="42" t="s">
        <v>30</v>
      </c>
      <c r="C4" s="41"/>
      <c r="D4" s="5"/>
      <c r="E4" s="5"/>
      <c r="F4" s="5"/>
      <c r="G4" s="5"/>
      <c r="H4" s="5"/>
      <c r="I4" s="5"/>
    </row>
    <row r="5" ht="10.5">
      <c r="P5" s="45" t="s">
        <v>31</v>
      </c>
    </row>
    <row r="6" spans="1:16" ht="17.25" customHeight="1">
      <c r="A6" s="46" t="s">
        <v>23</v>
      </c>
      <c r="B6" s="47"/>
      <c r="C6" s="48"/>
      <c r="D6" s="49" t="s">
        <v>7</v>
      </c>
      <c r="E6" s="49"/>
      <c r="F6" s="49"/>
      <c r="G6" s="49" t="s">
        <v>8</v>
      </c>
      <c r="H6" s="49"/>
      <c r="I6" s="49"/>
      <c r="J6" s="49" t="s">
        <v>9</v>
      </c>
      <c r="K6" s="49"/>
      <c r="L6" s="49"/>
      <c r="M6" s="49" t="s">
        <v>10</v>
      </c>
      <c r="N6" s="49"/>
      <c r="O6" s="50"/>
      <c r="P6" s="51" t="s">
        <v>32</v>
      </c>
    </row>
    <row r="7" spans="1:16" ht="25.5" customHeight="1">
      <c r="A7" s="52"/>
      <c r="B7" s="53"/>
      <c r="C7" s="54"/>
      <c r="D7" s="55" t="s">
        <v>4</v>
      </c>
      <c r="E7" s="56" t="s">
        <v>0</v>
      </c>
      <c r="F7" s="56" t="s">
        <v>1</v>
      </c>
      <c r="G7" s="55" t="s">
        <v>4</v>
      </c>
      <c r="H7" s="56" t="s">
        <v>0</v>
      </c>
      <c r="I7" s="56" t="s">
        <v>1</v>
      </c>
      <c r="J7" s="55" t="s">
        <v>4</v>
      </c>
      <c r="K7" s="56" t="s">
        <v>0</v>
      </c>
      <c r="L7" s="56" t="s">
        <v>1</v>
      </c>
      <c r="M7" s="55" t="s">
        <v>4</v>
      </c>
      <c r="N7" s="56" t="s">
        <v>0</v>
      </c>
      <c r="O7" s="26" t="s">
        <v>1</v>
      </c>
      <c r="P7" s="57"/>
    </row>
    <row r="8" spans="1:16" ht="23.25" customHeight="1">
      <c r="A8" s="58" t="s">
        <v>33</v>
      </c>
      <c r="B8" s="58"/>
      <c r="C8" s="59" t="s">
        <v>4</v>
      </c>
      <c r="D8" s="60">
        <f aca="true" t="shared" si="0" ref="D8:O8">D9+D10</f>
        <v>4111612500</v>
      </c>
      <c r="E8" s="60">
        <f t="shared" si="0"/>
        <v>45831000</v>
      </c>
      <c r="F8" s="60">
        <f t="shared" si="0"/>
        <v>4065781500</v>
      </c>
      <c r="G8" s="60">
        <f t="shared" si="0"/>
        <v>191843000</v>
      </c>
      <c r="H8" s="60">
        <f t="shared" si="0"/>
        <v>0</v>
      </c>
      <c r="I8" s="60">
        <f t="shared" si="0"/>
        <v>191843000</v>
      </c>
      <c r="J8" s="60">
        <f t="shared" si="0"/>
        <v>0</v>
      </c>
      <c r="K8" s="60">
        <f t="shared" si="0"/>
        <v>0</v>
      </c>
      <c r="L8" s="60">
        <f t="shared" si="0"/>
        <v>0</v>
      </c>
      <c r="M8" s="60">
        <f t="shared" si="0"/>
        <v>4303455500</v>
      </c>
      <c r="N8" s="60">
        <f t="shared" si="0"/>
        <v>45831000</v>
      </c>
      <c r="O8" s="60">
        <f t="shared" si="0"/>
        <v>4257624500</v>
      </c>
      <c r="P8" s="61">
        <v>0</v>
      </c>
    </row>
    <row r="9" spans="1:16" ht="23.25" customHeight="1">
      <c r="A9" s="58"/>
      <c r="B9" s="58"/>
      <c r="C9" s="59" t="s">
        <v>5</v>
      </c>
      <c r="D9" s="60">
        <f>E9+F9</f>
        <v>4111612500</v>
      </c>
      <c r="E9" s="60">
        <v>45831000</v>
      </c>
      <c r="F9" s="60">
        <v>4065781500</v>
      </c>
      <c r="G9" s="60">
        <f>H9+I9</f>
        <v>191843000</v>
      </c>
      <c r="H9" s="60">
        <v>0</v>
      </c>
      <c r="I9" s="60">
        <v>191843000</v>
      </c>
      <c r="J9" s="60">
        <f>K9+L9</f>
        <v>0</v>
      </c>
      <c r="K9" s="60">
        <v>0</v>
      </c>
      <c r="L9" s="60">
        <v>0</v>
      </c>
      <c r="M9" s="60">
        <f>N9+O9</f>
        <v>4303455500</v>
      </c>
      <c r="N9" s="60">
        <v>45831000</v>
      </c>
      <c r="O9" s="62">
        <v>4257624500</v>
      </c>
      <c r="P9" s="61">
        <v>0</v>
      </c>
    </row>
    <row r="10" spans="1:16" ht="23.25" customHeight="1">
      <c r="A10" s="58"/>
      <c r="B10" s="58"/>
      <c r="C10" s="59" t="s">
        <v>6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2">
        <v>0</v>
      </c>
      <c r="P10" s="61">
        <v>0</v>
      </c>
    </row>
    <row r="11" spans="2:16" ht="21" customHeight="1">
      <c r="B11" s="44"/>
      <c r="C11" s="43"/>
      <c r="G11" s="63"/>
      <c r="H11" s="63"/>
      <c r="I11" s="63"/>
      <c r="J11" s="63"/>
      <c r="K11" s="63"/>
      <c r="O11" s="64"/>
      <c r="P11" s="43"/>
    </row>
    <row r="12" spans="2:16" ht="21" customHeight="1">
      <c r="B12" s="44"/>
      <c r="C12" s="43"/>
      <c r="G12" s="63"/>
      <c r="H12" s="63"/>
      <c r="I12" s="63"/>
      <c r="J12" s="63"/>
      <c r="K12" s="63"/>
      <c r="O12" s="64"/>
      <c r="P12" s="43"/>
    </row>
    <row r="13" spans="8:12" ht="21" customHeight="1">
      <c r="H13" s="63"/>
      <c r="I13" s="63"/>
      <c r="J13" s="63"/>
      <c r="K13" s="63"/>
      <c r="L13" s="63"/>
    </row>
    <row r="14" spans="8:12" ht="21" customHeight="1">
      <c r="H14" s="63"/>
      <c r="I14" s="63"/>
      <c r="J14" s="63"/>
      <c r="K14" s="63"/>
      <c r="L14" s="63"/>
    </row>
    <row r="15" spans="8:12" ht="21" customHeight="1">
      <c r="H15" s="63"/>
      <c r="I15" s="63"/>
      <c r="J15" s="63"/>
      <c r="K15" s="63"/>
      <c r="L15" s="63"/>
    </row>
    <row r="16" spans="8:12" ht="21" customHeight="1">
      <c r="H16" s="63"/>
      <c r="I16" s="63"/>
      <c r="J16" s="63"/>
      <c r="K16" s="63"/>
      <c r="L16" s="63"/>
    </row>
    <row r="17" spans="8:12" ht="21" customHeight="1">
      <c r="H17" s="63"/>
      <c r="I17" s="63"/>
      <c r="J17" s="63"/>
      <c r="K17" s="63"/>
      <c r="L17" s="63"/>
    </row>
    <row r="18" spans="8:12" ht="21" customHeight="1">
      <c r="H18" s="63"/>
      <c r="I18" s="63"/>
      <c r="J18" s="63"/>
      <c r="K18" s="63"/>
      <c r="L18" s="63"/>
    </row>
    <row r="19" spans="8:12" ht="21" customHeight="1">
      <c r="H19" s="63"/>
      <c r="I19" s="63"/>
      <c r="J19" s="63"/>
      <c r="K19" s="63"/>
      <c r="L19" s="63"/>
    </row>
    <row r="20" spans="8:12" ht="21" customHeight="1">
      <c r="H20" s="63"/>
      <c r="I20" s="63"/>
      <c r="J20" s="63"/>
      <c r="K20" s="63"/>
      <c r="L20" s="63"/>
    </row>
    <row r="21" spans="8:12" ht="21" customHeight="1">
      <c r="H21" s="63"/>
      <c r="I21" s="63"/>
      <c r="J21" s="63"/>
      <c r="K21" s="63"/>
      <c r="L21" s="63"/>
    </row>
    <row r="22" spans="8:12" ht="21" customHeight="1">
      <c r="H22" s="63"/>
      <c r="I22" s="63"/>
      <c r="J22" s="63"/>
      <c r="K22" s="63"/>
      <c r="L22" s="63"/>
    </row>
    <row r="23" spans="8:12" ht="21" customHeight="1">
      <c r="H23" s="63"/>
      <c r="I23" s="63"/>
      <c r="J23" s="63"/>
      <c r="K23" s="63"/>
      <c r="L23" s="63"/>
    </row>
    <row r="24" spans="8:12" ht="21" customHeight="1">
      <c r="H24" s="63"/>
      <c r="I24" s="63"/>
      <c r="J24" s="63"/>
      <c r="K24" s="63"/>
      <c r="L24" s="63"/>
    </row>
    <row r="25" spans="8:12" ht="21" customHeight="1">
      <c r="H25" s="63"/>
      <c r="I25" s="63"/>
      <c r="J25" s="63"/>
      <c r="K25" s="63"/>
      <c r="L25" s="63"/>
    </row>
    <row r="26" spans="8:12" ht="21" customHeight="1">
      <c r="H26" s="63"/>
      <c r="I26" s="63"/>
      <c r="J26" s="63"/>
      <c r="K26" s="63"/>
      <c r="L26" s="63"/>
    </row>
    <row r="27" spans="8:12" ht="21" customHeight="1">
      <c r="H27" s="63"/>
      <c r="I27" s="63"/>
      <c r="J27" s="63"/>
      <c r="K27" s="63"/>
      <c r="L27" s="63"/>
    </row>
    <row r="28" spans="8:12" ht="21" customHeight="1">
      <c r="H28" s="63"/>
      <c r="I28" s="63"/>
      <c r="J28" s="63"/>
      <c r="K28" s="63"/>
      <c r="L28" s="63"/>
    </row>
    <row r="29" spans="8:12" ht="21" customHeight="1">
      <c r="H29" s="63"/>
      <c r="I29" s="63"/>
      <c r="J29" s="63"/>
      <c r="K29" s="63"/>
      <c r="L29" s="63"/>
    </row>
  </sheetData>
  <mergeCells count="7">
    <mergeCell ref="P6:P7"/>
    <mergeCell ref="M6:O6"/>
    <mergeCell ref="A8:B10"/>
    <mergeCell ref="A6:C7"/>
    <mergeCell ref="D6:F6"/>
    <mergeCell ref="G6:I6"/>
    <mergeCell ref="J6:L6"/>
  </mergeCells>
  <printOptions/>
  <pageMargins left="0.3" right="0.1968503937007874" top="0.7874015748031497" bottom="0.7874015748031497" header="0.3937007874015748" footer="0.3937007874015748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E3" sqref="E3"/>
    </sheetView>
  </sheetViews>
  <sheetFormatPr defaultColWidth="8.88671875" defaultRowHeight="21" customHeight="1"/>
  <cols>
    <col min="1" max="1" width="2.77734375" style="43" customWidth="1"/>
    <col min="2" max="2" width="7.21484375" style="43" customWidth="1"/>
    <col min="3" max="3" width="4.77734375" style="44" customWidth="1"/>
    <col min="4" max="4" width="10.4453125" style="43" customWidth="1"/>
    <col min="5" max="5" width="9.6640625" style="43" customWidth="1"/>
    <col min="6" max="6" width="10.4453125" style="43" customWidth="1"/>
    <col min="7" max="7" width="8.88671875" style="43" customWidth="1"/>
    <col min="8" max="8" width="8.5546875" style="43" customWidth="1"/>
    <col min="9" max="9" width="6.99609375" style="43" customWidth="1"/>
    <col min="10" max="10" width="8.4453125" style="43" bestFit="1" customWidth="1"/>
    <col min="11" max="11" width="9.10546875" style="43" customWidth="1"/>
    <col min="12" max="12" width="8.4453125" style="43" customWidth="1"/>
    <col min="13" max="13" width="10.88671875" style="43" customWidth="1"/>
    <col min="14" max="14" width="10.4453125" style="43" customWidth="1"/>
    <col min="15" max="15" width="10.6640625" style="43" customWidth="1"/>
    <col min="16" max="16" width="10.88671875" style="64" customWidth="1"/>
    <col min="17" max="16384" width="8.88671875" style="43" customWidth="1"/>
  </cols>
  <sheetData>
    <row r="1" spans="1:9" s="4" customFormat="1" ht="22.5">
      <c r="A1" s="39"/>
      <c r="C1" s="5"/>
      <c r="D1" s="5"/>
      <c r="E1" s="5"/>
      <c r="F1" s="5"/>
      <c r="G1" s="5"/>
      <c r="H1" s="5"/>
      <c r="I1" s="5"/>
    </row>
    <row r="2" spans="1:9" s="4" customFormat="1" ht="6" customHeight="1">
      <c r="A2" s="65"/>
      <c r="C2" s="7"/>
      <c r="D2" s="5"/>
      <c r="E2" s="5"/>
      <c r="F2" s="5"/>
      <c r="G2" s="5"/>
      <c r="H2" s="5"/>
      <c r="I2" s="5"/>
    </row>
    <row r="3" spans="1:9" s="4" customFormat="1" ht="27" customHeight="1">
      <c r="A3" s="65"/>
      <c r="B3" s="42" t="s">
        <v>34</v>
      </c>
      <c r="C3" s="7"/>
      <c r="D3" s="5"/>
      <c r="E3" s="5"/>
      <c r="F3" s="5"/>
      <c r="G3" s="5"/>
      <c r="H3" s="5"/>
      <c r="I3" s="5"/>
    </row>
    <row r="4" ht="10.5">
      <c r="P4" s="45" t="s">
        <v>31</v>
      </c>
    </row>
    <row r="5" spans="1:16" ht="17.25" customHeight="1">
      <c r="A5" s="46" t="s">
        <v>35</v>
      </c>
      <c r="B5" s="47"/>
      <c r="C5" s="48"/>
      <c r="D5" s="49" t="s">
        <v>7</v>
      </c>
      <c r="E5" s="49"/>
      <c r="F5" s="49"/>
      <c r="G5" s="49" t="s">
        <v>8</v>
      </c>
      <c r="H5" s="49"/>
      <c r="I5" s="49"/>
      <c r="J5" s="49" t="s">
        <v>9</v>
      </c>
      <c r="K5" s="49"/>
      <c r="L5" s="49"/>
      <c r="M5" s="49" t="s">
        <v>10</v>
      </c>
      <c r="N5" s="49"/>
      <c r="O5" s="50"/>
      <c r="P5" s="51" t="s">
        <v>32</v>
      </c>
    </row>
    <row r="6" spans="1:16" ht="29.25" customHeight="1">
      <c r="A6" s="52"/>
      <c r="B6" s="53"/>
      <c r="C6" s="54"/>
      <c r="D6" s="55" t="s">
        <v>4</v>
      </c>
      <c r="E6" s="56" t="s">
        <v>0</v>
      </c>
      <c r="F6" s="56" t="s">
        <v>1</v>
      </c>
      <c r="G6" s="55" t="s">
        <v>4</v>
      </c>
      <c r="H6" s="56" t="s">
        <v>0</v>
      </c>
      <c r="I6" s="56" t="s">
        <v>1</v>
      </c>
      <c r="J6" s="55" t="s">
        <v>4</v>
      </c>
      <c r="K6" s="56" t="s">
        <v>0</v>
      </c>
      <c r="L6" s="56" t="s">
        <v>1</v>
      </c>
      <c r="M6" s="55" t="s">
        <v>4</v>
      </c>
      <c r="N6" s="56" t="s">
        <v>0</v>
      </c>
      <c r="O6" s="26" t="s">
        <v>1</v>
      </c>
      <c r="P6" s="57"/>
    </row>
    <row r="7" spans="1:16" ht="21.75" customHeight="1">
      <c r="A7" s="66" t="s">
        <v>36</v>
      </c>
      <c r="B7" s="66"/>
      <c r="C7" s="55" t="s">
        <v>4</v>
      </c>
      <c r="D7" s="61">
        <f>D10</f>
        <v>472963320</v>
      </c>
      <c r="E7" s="61">
        <f aca="true" t="shared" si="0" ref="E7:P7">E10</f>
        <v>197463320</v>
      </c>
      <c r="F7" s="61">
        <f t="shared" si="0"/>
        <v>275500000</v>
      </c>
      <c r="G7" s="61">
        <f t="shared" si="0"/>
        <v>10705305</v>
      </c>
      <c r="H7" s="61">
        <f t="shared" si="0"/>
        <v>10705305</v>
      </c>
      <c r="I7" s="61">
        <f t="shared" si="0"/>
        <v>0</v>
      </c>
      <c r="J7" s="67">
        <f t="shared" si="0"/>
        <v>48752681</v>
      </c>
      <c r="K7" s="61">
        <f t="shared" si="0"/>
        <v>45247925</v>
      </c>
      <c r="L7" s="61">
        <f t="shared" si="0"/>
        <v>3504756</v>
      </c>
      <c r="M7" s="61">
        <f t="shared" si="0"/>
        <v>434915944</v>
      </c>
      <c r="N7" s="61">
        <f t="shared" si="0"/>
        <v>162920700</v>
      </c>
      <c r="O7" s="61">
        <f t="shared" si="0"/>
        <v>271995244</v>
      </c>
      <c r="P7" s="61">
        <f t="shared" si="0"/>
        <v>99495244</v>
      </c>
    </row>
    <row r="8" spans="1:16" ht="21.75" customHeight="1">
      <c r="A8" s="66"/>
      <c r="B8" s="66"/>
      <c r="C8" s="55" t="s">
        <v>5</v>
      </c>
      <c r="D8" s="61">
        <f>D11</f>
        <v>470230700</v>
      </c>
      <c r="E8" s="61">
        <f aca="true" t="shared" si="1" ref="E8:P8">E11</f>
        <v>194730700</v>
      </c>
      <c r="F8" s="61">
        <f t="shared" si="1"/>
        <v>275500000</v>
      </c>
      <c r="G8" s="61">
        <f t="shared" si="1"/>
        <v>4345256</v>
      </c>
      <c r="H8" s="61">
        <f t="shared" si="1"/>
        <v>4345256</v>
      </c>
      <c r="I8" s="61">
        <f t="shared" si="1"/>
        <v>0</v>
      </c>
      <c r="J8" s="67">
        <f t="shared" si="1"/>
        <v>42236952</v>
      </c>
      <c r="K8" s="61">
        <f t="shared" si="1"/>
        <v>38732196</v>
      </c>
      <c r="L8" s="61">
        <f t="shared" si="1"/>
        <v>3504756</v>
      </c>
      <c r="M8" s="61">
        <f t="shared" si="1"/>
        <v>432339004</v>
      </c>
      <c r="N8" s="61">
        <f t="shared" si="1"/>
        <v>160343760</v>
      </c>
      <c r="O8" s="61">
        <f t="shared" si="1"/>
        <v>271995244</v>
      </c>
      <c r="P8" s="61">
        <f t="shared" si="1"/>
        <v>99495244</v>
      </c>
    </row>
    <row r="9" spans="1:16" ht="21.75" customHeight="1">
      <c r="A9" s="66"/>
      <c r="B9" s="66"/>
      <c r="C9" s="55" t="s">
        <v>6</v>
      </c>
      <c r="D9" s="61">
        <f>D12</f>
        <v>2732620</v>
      </c>
      <c r="E9" s="61">
        <f aca="true" t="shared" si="2" ref="E9:P9">E12</f>
        <v>2732620</v>
      </c>
      <c r="F9" s="61">
        <f t="shared" si="2"/>
        <v>0</v>
      </c>
      <c r="G9" s="61">
        <f t="shared" si="2"/>
        <v>6360049</v>
      </c>
      <c r="H9" s="61">
        <f t="shared" si="2"/>
        <v>6360049</v>
      </c>
      <c r="I9" s="61">
        <f t="shared" si="2"/>
        <v>0</v>
      </c>
      <c r="J9" s="67">
        <f t="shared" si="2"/>
        <v>6515729</v>
      </c>
      <c r="K9" s="61">
        <f t="shared" si="2"/>
        <v>6515729</v>
      </c>
      <c r="L9" s="61">
        <f t="shared" si="2"/>
        <v>0</v>
      </c>
      <c r="M9" s="61">
        <f t="shared" si="2"/>
        <v>2576940</v>
      </c>
      <c r="N9" s="61">
        <f t="shared" si="2"/>
        <v>2576940</v>
      </c>
      <c r="O9" s="61">
        <f t="shared" si="2"/>
        <v>0</v>
      </c>
      <c r="P9" s="61">
        <f t="shared" si="2"/>
        <v>0</v>
      </c>
    </row>
    <row r="10" spans="1:16" s="63" customFormat="1" ht="21.75" customHeight="1">
      <c r="A10" s="68" t="s">
        <v>37</v>
      </c>
      <c r="B10" s="58" t="s">
        <v>11</v>
      </c>
      <c r="C10" s="59" t="s">
        <v>4</v>
      </c>
      <c r="D10" s="60">
        <f aca="true" t="shared" si="3" ref="D10:O10">D11+D12</f>
        <v>472963320</v>
      </c>
      <c r="E10" s="60">
        <f t="shared" si="3"/>
        <v>197463320</v>
      </c>
      <c r="F10" s="60">
        <f t="shared" si="3"/>
        <v>275500000</v>
      </c>
      <c r="G10" s="60">
        <f t="shared" si="3"/>
        <v>10705305</v>
      </c>
      <c r="H10" s="60">
        <f t="shared" si="3"/>
        <v>10705305</v>
      </c>
      <c r="I10" s="60">
        <f t="shared" si="3"/>
        <v>0</v>
      </c>
      <c r="J10" s="69">
        <f t="shared" si="3"/>
        <v>48752681</v>
      </c>
      <c r="K10" s="60">
        <f t="shared" si="3"/>
        <v>45247925</v>
      </c>
      <c r="L10" s="60">
        <f t="shared" si="3"/>
        <v>3504756</v>
      </c>
      <c r="M10" s="60">
        <f t="shared" si="3"/>
        <v>434915944</v>
      </c>
      <c r="N10" s="60">
        <f t="shared" si="3"/>
        <v>162920700</v>
      </c>
      <c r="O10" s="62">
        <f t="shared" si="3"/>
        <v>271995244</v>
      </c>
      <c r="P10" s="60">
        <f>SUM(P11:P12)</f>
        <v>99495244</v>
      </c>
    </row>
    <row r="11" spans="1:16" s="63" customFormat="1" ht="21.75" customHeight="1">
      <c r="A11" s="70"/>
      <c r="B11" s="58"/>
      <c r="C11" s="59" t="s">
        <v>5</v>
      </c>
      <c r="D11" s="60">
        <f>E11+F11</f>
        <v>470230700</v>
      </c>
      <c r="E11" s="60">
        <f>E14+E17</f>
        <v>194730700</v>
      </c>
      <c r="F11" s="60">
        <f>F14+F17</f>
        <v>275500000</v>
      </c>
      <c r="G11" s="60">
        <f>H11+I11</f>
        <v>4345256</v>
      </c>
      <c r="H11" s="60">
        <f>H14+H17</f>
        <v>4345256</v>
      </c>
      <c r="I11" s="60">
        <f>I14+I17</f>
        <v>0</v>
      </c>
      <c r="J11" s="69">
        <f>K11+L11</f>
        <v>42236952</v>
      </c>
      <c r="K11" s="60">
        <f>K14+K17</f>
        <v>38732196</v>
      </c>
      <c r="L11" s="60">
        <f>L14+L17</f>
        <v>3504756</v>
      </c>
      <c r="M11" s="60">
        <f>N11+O11</f>
        <v>432339004</v>
      </c>
      <c r="N11" s="60">
        <f>E11+H11-K11</f>
        <v>160343760</v>
      </c>
      <c r="O11" s="62">
        <f>F11+I11-L11</f>
        <v>271995244</v>
      </c>
      <c r="P11" s="60">
        <f>SUM(P14,P17)</f>
        <v>99495244</v>
      </c>
    </row>
    <row r="12" spans="1:16" s="63" customFormat="1" ht="21.75" customHeight="1">
      <c r="A12" s="70"/>
      <c r="B12" s="58"/>
      <c r="C12" s="59" t="s">
        <v>6</v>
      </c>
      <c r="D12" s="60">
        <f>E12+F12</f>
        <v>2732620</v>
      </c>
      <c r="E12" s="60">
        <f>E15+E18</f>
        <v>2732620</v>
      </c>
      <c r="F12" s="60">
        <f>F15+F18</f>
        <v>0</v>
      </c>
      <c r="G12" s="60">
        <f>H12+I12</f>
        <v>6360049</v>
      </c>
      <c r="H12" s="60">
        <f>H15+H18</f>
        <v>6360049</v>
      </c>
      <c r="I12" s="60">
        <f>I15+I18</f>
        <v>0</v>
      </c>
      <c r="J12" s="69">
        <f>K12+L12</f>
        <v>6515729</v>
      </c>
      <c r="K12" s="60">
        <f>K15+K18</f>
        <v>6515729</v>
      </c>
      <c r="L12" s="60">
        <f>L15+L18</f>
        <v>0</v>
      </c>
      <c r="M12" s="60">
        <f>N12+O12</f>
        <v>2576940</v>
      </c>
      <c r="N12" s="60">
        <f>E12+H12-K12</f>
        <v>2576940</v>
      </c>
      <c r="O12" s="62">
        <f>F12+I12-L12</f>
        <v>0</v>
      </c>
      <c r="P12" s="60">
        <f>SUM(P15,P18)</f>
        <v>0</v>
      </c>
    </row>
    <row r="13" spans="1:16" s="63" customFormat="1" ht="21.75" customHeight="1">
      <c r="A13" s="70"/>
      <c r="B13" s="71" t="s">
        <v>38</v>
      </c>
      <c r="C13" s="59" t="s">
        <v>4</v>
      </c>
      <c r="D13" s="60">
        <f aca="true" t="shared" si="4" ref="D13:O13">D14+D15</f>
        <v>105062100</v>
      </c>
      <c r="E13" s="60">
        <f t="shared" si="4"/>
        <v>105062100</v>
      </c>
      <c r="F13" s="60">
        <f t="shared" si="4"/>
        <v>0</v>
      </c>
      <c r="G13" s="60">
        <f t="shared" si="4"/>
        <v>0</v>
      </c>
      <c r="H13" s="60">
        <f t="shared" si="4"/>
        <v>0</v>
      </c>
      <c r="I13" s="60">
        <f t="shared" si="4"/>
        <v>0</v>
      </c>
      <c r="J13" s="69">
        <f t="shared" si="4"/>
        <v>31035170</v>
      </c>
      <c r="K13" s="60">
        <f t="shared" si="4"/>
        <v>31035170</v>
      </c>
      <c r="L13" s="60">
        <f t="shared" si="4"/>
        <v>0</v>
      </c>
      <c r="M13" s="60">
        <f t="shared" si="4"/>
        <v>74026930</v>
      </c>
      <c r="N13" s="60">
        <f t="shared" si="4"/>
        <v>74026930</v>
      </c>
      <c r="O13" s="62">
        <f t="shared" si="4"/>
        <v>0</v>
      </c>
      <c r="P13" s="60">
        <f>SUM(P14:P15)</f>
        <v>0</v>
      </c>
    </row>
    <row r="14" spans="1:16" s="63" customFormat="1" ht="21.75" customHeight="1">
      <c r="A14" s="70"/>
      <c r="B14" s="72"/>
      <c r="C14" s="59" t="s">
        <v>5</v>
      </c>
      <c r="D14" s="73">
        <f>E14+F14</f>
        <v>105062100</v>
      </c>
      <c r="E14" s="73">
        <v>105062100</v>
      </c>
      <c r="F14" s="73"/>
      <c r="G14" s="73">
        <f>H14+I14</f>
        <v>0</v>
      </c>
      <c r="H14" s="73"/>
      <c r="I14" s="73">
        <v>0</v>
      </c>
      <c r="J14" s="74">
        <f>K14+L14</f>
        <v>31035170</v>
      </c>
      <c r="K14" s="73">
        <v>31035170</v>
      </c>
      <c r="L14" s="73">
        <v>0</v>
      </c>
      <c r="M14" s="73">
        <f>N14+O14</f>
        <v>74026930</v>
      </c>
      <c r="N14" s="73">
        <f>E14+H14-K14</f>
        <v>74026930</v>
      </c>
      <c r="O14" s="75">
        <f>F14+I14-L14</f>
        <v>0</v>
      </c>
      <c r="P14" s="60"/>
    </row>
    <row r="15" spans="1:16" s="63" customFormat="1" ht="21.75" customHeight="1">
      <c r="A15" s="70"/>
      <c r="B15" s="76"/>
      <c r="C15" s="59" t="s">
        <v>6</v>
      </c>
      <c r="D15" s="60">
        <f>E15+F15</f>
        <v>0</v>
      </c>
      <c r="E15" s="60">
        <v>0</v>
      </c>
      <c r="F15" s="60">
        <v>0</v>
      </c>
      <c r="G15" s="60">
        <f>H15+I15</f>
        <v>0</v>
      </c>
      <c r="H15" s="60">
        <v>0</v>
      </c>
      <c r="I15" s="60">
        <v>0</v>
      </c>
      <c r="J15" s="69">
        <f>K15+L15</f>
        <v>0</v>
      </c>
      <c r="K15" s="60">
        <v>0</v>
      </c>
      <c r="L15" s="60">
        <v>0</v>
      </c>
      <c r="M15" s="60">
        <f>N15+O15</f>
        <v>0</v>
      </c>
      <c r="N15" s="60">
        <f>E15+H15-K15</f>
        <v>0</v>
      </c>
      <c r="O15" s="62">
        <f>F15+I15-L15</f>
        <v>0</v>
      </c>
      <c r="P15" s="60"/>
    </row>
    <row r="16" spans="1:16" s="63" customFormat="1" ht="21.75" customHeight="1">
      <c r="A16" s="70"/>
      <c r="B16" s="71" t="s">
        <v>39</v>
      </c>
      <c r="C16" s="77" t="s">
        <v>4</v>
      </c>
      <c r="D16" s="78">
        <f aca="true" t="shared" si="5" ref="D16:O16">D17+D18</f>
        <v>367901220</v>
      </c>
      <c r="E16" s="78">
        <f t="shared" si="5"/>
        <v>92401220</v>
      </c>
      <c r="F16" s="78">
        <f t="shared" si="5"/>
        <v>275500000</v>
      </c>
      <c r="G16" s="78">
        <f t="shared" si="5"/>
        <v>10705305</v>
      </c>
      <c r="H16" s="78">
        <f t="shared" si="5"/>
        <v>10705305</v>
      </c>
      <c r="I16" s="78">
        <f t="shared" si="5"/>
        <v>0</v>
      </c>
      <c r="J16" s="79">
        <f t="shared" si="5"/>
        <v>17717511</v>
      </c>
      <c r="K16" s="78">
        <f t="shared" si="5"/>
        <v>14212755</v>
      </c>
      <c r="L16" s="78">
        <f t="shared" si="5"/>
        <v>3504756</v>
      </c>
      <c r="M16" s="78">
        <f t="shared" si="5"/>
        <v>360889014</v>
      </c>
      <c r="N16" s="78">
        <f t="shared" si="5"/>
        <v>88893770</v>
      </c>
      <c r="O16" s="80">
        <f t="shared" si="5"/>
        <v>271995244</v>
      </c>
      <c r="P16" s="60">
        <f>SUM(P17:P18)</f>
        <v>99495244</v>
      </c>
    </row>
    <row r="17" spans="1:16" s="63" customFormat="1" ht="21.75" customHeight="1">
      <c r="A17" s="70"/>
      <c r="B17" s="72"/>
      <c r="C17" s="55" t="s">
        <v>5</v>
      </c>
      <c r="D17" s="60">
        <f>E17+F17</f>
        <v>365168600</v>
      </c>
      <c r="E17" s="60">
        <v>89668600</v>
      </c>
      <c r="F17" s="60">
        <v>275500000</v>
      </c>
      <c r="G17" s="60">
        <f>H17+I17</f>
        <v>4345256</v>
      </c>
      <c r="H17" s="60">
        <v>4345256</v>
      </c>
      <c r="I17" s="60">
        <v>0</v>
      </c>
      <c r="J17" s="69">
        <f>K17+L17</f>
        <v>11201782</v>
      </c>
      <c r="K17" s="60">
        <v>7697026</v>
      </c>
      <c r="L17" s="60">
        <v>3504756</v>
      </c>
      <c r="M17" s="60">
        <f>N17+O17</f>
        <v>358312074</v>
      </c>
      <c r="N17" s="60">
        <f>E17+H17-K17</f>
        <v>86316830</v>
      </c>
      <c r="O17" s="62">
        <f>F17+I17-L17</f>
        <v>271995244</v>
      </c>
      <c r="P17" s="60">
        <v>99495244</v>
      </c>
    </row>
    <row r="18" spans="1:16" s="63" customFormat="1" ht="21.75" customHeight="1">
      <c r="A18" s="81"/>
      <c r="B18" s="76"/>
      <c r="C18" s="55" t="s">
        <v>6</v>
      </c>
      <c r="D18" s="60">
        <f>E18+F18</f>
        <v>2732620</v>
      </c>
      <c r="E18" s="60">
        <v>2732620</v>
      </c>
      <c r="F18" s="60"/>
      <c r="G18" s="60">
        <f>H18+I18</f>
        <v>6360049</v>
      </c>
      <c r="H18" s="82">
        <v>6360049</v>
      </c>
      <c r="I18" s="60">
        <v>0</v>
      </c>
      <c r="J18" s="60">
        <f>K18+L18</f>
        <v>6515729</v>
      </c>
      <c r="K18" s="60">
        <v>6515729</v>
      </c>
      <c r="L18" s="60">
        <v>0</v>
      </c>
      <c r="M18" s="60">
        <f>N18+O18</f>
        <v>2576940</v>
      </c>
      <c r="N18" s="60">
        <f>E18+H18-K18</f>
        <v>2576940</v>
      </c>
      <c r="O18" s="62">
        <f>F18+I18-L18</f>
        <v>0</v>
      </c>
      <c r="P18" s="60"/>
    </row>
    <row r="19" spans="2:16" ht="21" customHeight="1">
      <c r="B19" s="44"/>
      <c r="C19" s="43"/>
      <c r="G19" s="63"/>
      <c r="H19" s="63"/>
      <c r="I19" s="63"/>
      <c r="J19" s="63"/>
      <c r="K19" s="63"/>
      <c r="O19" s="64"/>
      <c r="P19" s="43"/>
    </row>
    <row r="20" spans="2:16" ht="21" customHeight="1">
      <c r="B20" s="44"/>
      <c r="C20" s="43"/>
      <c r="G20" s="63"/>
      <c r="H20" s="63"/>
      <c r="I20" s="63"/>
      <c r="J20" s="63"/>
      <c r="K20" s="63"/>
      <c r="O20" s="64"/>
      <c r="P20" s="43"/>
    </row>
    <row r="21" spans="8:12" ht="21" customHeight="1">
      <c r="H21" s="63"/>
      <c r="I21" s="63"/>
      <c r="J21" s="63"/>
      <c r="K21" s="63"/>
      <c r="L21" s="63"/>
    </row>
    <row r="22" spans="8:12" ht="21" customHeight="1">
      <c r="H22" s="63"/>
      <c r="I22" s="63"/>
      <c r="J22" s="63"/>
      <c r="K22" s="63"/>
      <c r="L22" s="63"/>
    </row>
    <row r="23" spans="8:12" ht="21" customHeight="1">
      <c r="H23" s="63"/>
      <c r="I23" s="63"/>
      <c r="J23" s="63"/>
      <c r="K23" s="63"/>
      <c r="L23" s="63"/>
    </row>
    <row r="24" spans="8:12" ht="21" customHeight="1">
      <c r="H24" s="63"/>
      <c r="I24" s="63"/>
      <c r="J24" s="63"/>
      <c r="K24" s="63"/>
      <c r="L24" s="63"/>
    </row>
    <row r="25" spans="8:12" ht="21" customHeight="1">
      <c r="H25" s="63"/>
      <c r="I25" s="63"/>
      <c r="J25" s="63"/>
      <c r="K25" s="63"/>
      <c r="L25" s="63"/>
    </row>
    <row r="26" spans="8:12" ht="21" customHeight="1">
      <c r="H26" s="63"/>
      <c r="I26" s="63"/>
      <c r="J26" s="63"/>
      <c r="K26" s="63"/>
      <c r="L26" s="63"/>
    </row>
    <row r="27" spans="8:12" ht="21" customHeight="1">
      <c r="H27" s="63"/>
      <c r="I27" s="63"/>
      <c r="J27" s="63"/>
      <c r="K27" s="63"/>
      <c r="L27" s="63"/>
    </row>
    <row r="28" spans="8:12" ht="21" customHeight="1">
      <c r="H28" s="63"/>
      <c r="I28" s="63"/>
      <c r="J28" s="63"/>
      <c r="K28" s="63"/>
      <c r="L28" s="63"/>
    </row>
    <row r="29" spans="8:12" ht="21" customHeight="1">
      <c r="H29" s="63"/>
      <c r="I29" s="63"/>
      <c r="J29" s="63"/>
      <c r="K29" s="63"/>
      <c r="L29" s="63"/>
    </row>
    <row r="30" spans="8:12" ht="21" customHeight="1">
      <c r="H30" s="63"/>
      <c r="I30" s="63"/>
      <c r="J30" s="63"/>
      <c r="K30" s="63"/>
      <c r="L30" s="63"/>
    </row>
    <row r="31" spans="8:12" ht="21" customHeight="1">
      <c r="H31" s="63"/>
      <c r="I31" s="63"/>
      <c r="J31" s="63"/>
      <c r="K31" s="63"/>
      <c r="L31" s="63"/>
    </row>
    <row r="32" spans="8:12" ht="21" customHeight="1">
      <c r="H32" s="63"/>
      <c r="I32" s="63"/>
      <c r="J32" s="63"/>
      <c r="K32" s="63"/>
      <c r="L32" s="63"/>
    </row>
    <row r="33" spans="8:12" ht="21" customHeight="1">
      <c r="H33" s="63"/>
      <c r="I33" s="63"/>
      <c r="J33" s="63"/>
      <c r="K33" s="63"/>
      <c r="L33" s="63"/>
    </row>
    <row r="34" spans="8:12" ht="21" customHeight="1">
      <c r="H34" s="63"/>
      <c r="I34" s="63"/>
      <c r="J34" s="63"/>
      <c r="K34" s="63"/>
      <c r="L34" s="63"/>
    </row>
    <row r="35" spans="8:12" ht="21" customHeight="1">
      <c r="H35" s="63"/>
      <c r="I35" s="63"/>
      <c r="J35" s="63"/>
      <c r="K35" s="63"/>
      <c r="L35" s="63"/>
    </row>
    <row r="36" spans="8:12" ht="21" customHeight="1">
      <c r="H36" s="63"/>
      <c r="I36" s="63"/>
      <c r="J36" s="63"/>
      <c r="K36" s="63"/>
      <c r="L36" s="63"/>
    </row>
    <row r="37" spans="8:12" ht="21" customHeight="1">
      <c r="H37" s="63"/>
      <c r="I37" s="63"/>
      <c r="J37" s="63"/>
      <c r="K37" s="63"/>
      <c r="L37" s="63"/>
    </row>
  </sheetData>
  <sheetProtection/>
  <mergeCells count="11">
    <mergeCell ref="P5:P6"/>
    <mergeCell ref="M5:O5"/>
    <mergeCell ref="A7:B9"/>
    <mergeCell ref="A5:C6"/>
    <mergeCell ref="D5:F5"/>
    <mergeCell ref="G5:I5"/>
    <mergeCell ref="J5:L5"/>
    <mergeCell ref="A10:A18"/>
    <mergeCell ref="B10:B12"/>
    <mergeCell ref="B13:B15"/>
    <mergeCell ref="B16:B18"/>
  </mergeCells>
  <printOptions/>
  <pageMargins left="0" right="0.1968503937007874" top="0.7874015748031497" bottom="0.7874015748031497" header="0.3937007874015748" footer="0.3937007874015748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2" sqref="A2"/>
    </sheetView>
  </sheetViews>
  <sheetFormatPr defaultColWidth="8.88671875" defaultRowHeight="22.5" customHeight="1"/>
  <cols>
    <col min="1" max="1" width="6.21484375" style="103" bestFit="1" customWidth="1"/>
    <col min="2" max="2" width="9.88671875" style="103" customWidth="1"/>
    <col min="3" max="3" width="10.88671875" style="103" customWidth="1"/>
    <col min="4" max="4" width="8.77734375" style="103" customWidth="1"/>
    <col min="5" max="5" width="10.77734375" style="103" customWidth="1"/>
    <col min="6" max="6" width="8.21484375" style="103" customWidth="1"/>
    <col min="7" max="8" width="9.3359375" style="103" customWidth="1"/>
    <col min="9" max="10" width="5.88671875" style="103" customWidth="1"/>
    <col min="11" max="12" width="9.3359375" style="103" customWidth="1"/>
    <col min="13" max="14" width="5.88671875" style="103" customWidth="1"/>
    <col min="15" max="15" width="8.99609375" style="103" customWidth="1"/>
    <col min="16" max="16384" width="8.88671875" style="103" customWidth="1"/>
  </cols>
  <sheetData>
    <row r="1" spans="1:3" s="84" customFormat="1" ht="22.5" customHeight="1">
      <c r="A1" s="83" t="s">
        <v>40</v>
      </c>
      <c r="C1" s="85"/>
    </row>
    <row r="2" spans="3:15" s="86" customFormat="1" ht="10.5">
      <c r="C2" s="87"/>
      <c r="O2" s="88" t="s">
        <v>17</v>
      </c>
    </row>
    <row r="3" spans="1:15" s="86" customFormat="1" ht="17.25" customHeight="1">
      <c r="A3" s="89" t="s">
        <v>41</v>
      </c>
      <c r="B3" s="89"/>
      <c r="C3" s="90" t="s">
        <v>19</v>
      </c>
      <c r="D3" s="90"/>
      <c r="E3" s="90" t="s">
        <v>33</v>
      </c>
      <c r="F3" s="90"/>
      <c r="G3" s="90" t="s">
        <v>42</v>
      </c>
      <c r="H3" s="90"/>
      <c r="I3" s="90"/>
      <c r="J3" s="90"/>
      <c r="K3" s="90"/>
      <c r="L3" s="90"/>
      <c r="M3" s="90" t="s">
        <v>43</v>
      </c>
      <c r="N3" s="90"/>
      <c r="O3" s="90" t="s">
        <v>44</v>
      </c>
    </row>
    <row r="4" spans="1:15" s="86" customFormat="1" ht="17.25" customHeight="1">
      <c r="A4" s="89"/>
      <c r="B4" s="89"/>
      <c r="C4" s="90"/>
      <c r="D4" s="90"/>
      <c r="E4" s="90"/>
      <c r="F4" s="90"/>
      <c r="G4" s="90" t="s">
        <v>4</v>
      </c>
      <c r="H4" s="90"/>
      <c r="I4" s="90" t="s">
        <v>45</v>
      </c>
      <c r="J4" s="90"/>
      <c r="K4" s="90" t="s">
        <v>46</v>
      </c>
      <c r="L4" s="90"/>
      <c r="M4" s="90"/>
      <c r="N4" s="90"/>
      <c r="O4" s="90"/>
    </row>
    <row r="5" spans="1:15" s="86" customFormat="1" ht="17.25" customHeight="1">
      <c r="A5" s="89"/>
      <c r="B5" s="89"/>
      <c r="C5" s="91" t="s">
        <v>5</v>
      </c>
      <c r="D5" s="91" t="s">
        <v>6</v>
      </c>
      <c r="E5" s="91" t="s">
        <v>5</v>
      </c>
      <c r="F5" s="91" t="s">
        <v>6</v>
      </c>
      <c r="G5" s="91" t="s">
        <v>5</v>
      </c>
      <c r="H5" s="91" t="s">
        <v>6</v>
      </c>
      <c r="I5" s="91" t="s">
        <v>5</v>
      </c>
      <c r="J5" s="91" t="s">
        <v>6</v>
      </c>
      <c r="K5" s="92" t="s">
        <v>5</v>
      </c>
      <c r="L5" s="92" t="s">
        <v>6</v>
      </c>
      <c r="M5" s="91" t="s">
        <v>5</v>
      </c>
      <c r="N5" s="91" t="s">
        <v>6</v>
      </c>
      <c r="O5" s="90"/>
    </row>
    <row r="6" spans="1:15" s="86" customFormat="1" ht="17.25" customHeight="1">
      <c r="A6" s="90" t="s">
        <v>47</v>
      </c>
      <c r="B6" s="90"/>
      <c r="C6" s="93">
        <f aca="true" t="shared" si="0" ref="C6:N6">C7+C12+C21+C26</f>
        <v>4735794504</v>
      </c>
      <c r="D6" s="93">
        <f t="shared" si="0"/>
        <v>2576940</v>
      </c>
      <c r="E6" s="93">
        <f t="shared" si="0"/>
        <v>4303455500</v>
      </c>
      <c r="F6" s="93">
        <f t="shared" si="0"/>
        <v>0</v>
      </c>
      <c r="G6" s="93">
        <f t="shared" si="0"/>
        <v>432339004</v>
      </c>
      <c r="H6" s="93">
        <f t="shared" si="0"/>
        <v>2576940</v>
      </c>
      <c r="I6" s="93">
        <f t="shared" si="0"/>
        <v>0</v>
      </c>
      <c r="J6" s="93">
        <f t="shared" si="0"/>
        <v>0</v>
      </c>
      <c r="K6" s="93">
        <f t="shared" si="0"/>
        <v>432339004</v>
      </c>
      <c r="L6" s="93">
        <f t="shared" si="0"/>
        <v>2576940</v>
      </c>
      <c r="M6" s="93">
        <f t="shared" si="0"/>
        <v>0</v>
      </c>
      <c r="N6" s="93">
        <f t="shared" si="0"/>
        <v>0</v>
      </c>
      <c r="O6" s="93"/>
    </row>
    <row r="7" spans="1:16" s="86" customFormat="1" ht="17.25" customHeight="1">
      <c r="A7" s="29" t="s">
        <v>48</v>
      </c>
      <c r="B7" s="9" t="s">
        <v>49</v>
      </c>
      <c r="C7" s="93">
        <f aca="true" t="shared" si="1" ref="C7:N7">SUM(C8:C11)</f>
        <v>66456000</v>
      </c>
      <c r="D7" s="93">
        <f t="shared" si="1"/>
        <v>0</v>
      </c>
      <c r="E7" s="93">
        <f t="shared" si="1"/>
        <v>66456000</v>
      </c>
      <c r="F7" s="93">
        <f t="shared" si="1"/>
        <v>0</v>
      </c>
      <c r="G7" s="93">
        <f t="shared" si="1"/>
        <v>0</v>
      </c>
      <c r="H7" s="93">
        <f t="shared" si="1"/>
        <v>0</v>
      </c>
      <c r="I7" s="93">
        <f t="shared" si="1"/>
        <v>0</v>
      </c>
      <c r="J7" s="93">
        <f t="shared" si="1"/>
        <v>0</v>
      </c>
      <c r="K7" s="93">
        <f t="shared" si="1"/>
        <v>0</v>
      </c>
      <c r="L7" s="93">
        <f t="shared" si="1"/>
        <v>0</v>
      </c>
      <c r="M7" s="93">
        <f t="shared" si="1"/>
        <v>0</v>
      </c>
      <c r="N7" s="93">
        <f t="shared" si="1"/>
        <v>0</v>
      </c>
      <c r="O7" s="94"/>
      <c r="P7" s="95"/>
    </row>
    <row r="8" spans="1:16" s="86" customFormat="1" ht="17.25" customHeight="1">
      <c r="A8" s="28"/>
      <c r="B8" s="9" t="s">
        <v>50</v>
      </c>
      <c r="C8" s="93">
        <f aca="true" t="shared" si="2" ref="C8:D11">E8+G8</f>
        <v>0</v>
      </c>
      <c r="D8" s="93">
        <f t="shared" si="2"/>
        <v>0</v>
      </c>
      <c r="E8" s="93"/>
      <c r="F8" s="93"/>
      <c r="G8" s="93">
        <f aca="true" t="shared" si="3" ref="G8:H11">I8+K8+M8</f>
        <v>0</v>
      </c>
      <c r="H8" s="93">
        <f t="shared" si="3"/>
        <v>0</v>
      </c>
      <c r="I8" s="93"/>
      <c r="J8" s="93"/>
      <c r="K8" s="93"/>
      <c r="L8" s="93"/>
      <c r="M8" s="93"/>
      <c r="N8" s="93"/>
      <c r="O8" s="94"/>
      <c r="P8" s="95"/>
    </row>
    <row r="9" spans="1:16" s="86" customFormat="1" ht="17.25" customHeight="1">
      <c r="A9" s="28"/>
      <c r="B9" s="9" t="s">
        <v>51</v>
      </c>
      <c r="C9" s="93">
        <f t="shared" si="2"/>
        <v>0</v>
      </c>
      <c r="D9" s="93">
        <f t="shared" si="2"/>
        <v>0</v>
      </c>
      <c r="E9" s="93"/>
      <c r="F9" s="93"/>
      <c r="G9" s="93">
        <f t="shared" si="3"/>
        <v>0</v>
      </c>
      <c r="H9" s="93">
        <f t="shared" si="3"/>
        <v>0</v>
      </c>
      <c r="I9" s="93"/>
      <c r="J9" s="93"/>
      <c r="K9" s="93"/>
      <c r="L9" s="93"/>
      <c r="M9" s="93"/>
      <c r="N9" s="93"/>
      <c r="O9" s="94"/>
      <c r="P9" s="95"/>
    </row>
    <row r="10" spans="1:16" s="5" customFormat="1" ht="17.25" customHeight="1">
      <c r="A10" s="28"/>
      <c r="B10" s="9" t="s">
        <v>52</v>
      </c>
      <c r="C10" s="93">
        <f t="shared" si="2"/>
        <v>16456000</v>
      </c>
      <c r="D10" s="93">
        <f t="shared" si="2"/>
        <v>0</v>
      </c>
      <c r="E10" s="93">
        <v>16456000</v>
      </c>
      <c r="F10" s="93"/>
      <c r="G10" s="93">
        <f t="shared" si="3"/>
        <v>0</v>
      </c>
      <c r="H10" s="93">
        <f t="shared" si="3"/>
        <v>0</v>
      </c>
      <c r="I10" s="93"/>
      <c r="J10" s="93"/>
      <c r="K10" s="93"/>
      <c r="L10" s="96"/>
      <c r="M10" s="96"/>
      <c r="N10" s="96"/>
      <c r="O10" s="97"/>
      <c r="P10" s="98"/>
    </row>
    <row r="11" spans="1:16" s="5" customFormat="1" ht="17.25" customHeight="1">
      <c r="A11" s="28"/>
      <c r="B11" s="9" t="s">
        <v>53</v>
      </c>
      <c r="C11" s="93">
        <f t="shared" si="2"/>
        <v>50000000</v>
      </c>
      <c r="D11" s="93">
        <f t="shared" si="2"/>
        <v>0</v>
      </c>
      <c r="E11" s="93">
        <v>50000000</v>
      </c>
      <c r="F11" s="93"/>
      <c r="G11" s="93">
        <f t="shared" si="3"/>
        <v>0</v>
      </c>
      <c r="H11" s="93">
        <f t="shared" si="3"/>
        <v>0</v>
      </c>
      <c r="I11" s="93"/>
      <c r="J11" s="93"/>
      <c r="K11" s="93"/>
      <c r="L11" s="96"/>
      <c r="M11" s="96"/>
      <c r="N11" s="96"/>
      <c r="O11" s="97"/>
      <c r="P11" s="98"/>
    </row>
    <row r="12" spans="1:15" s="86" customFormat="1" ht="17.25" customHeight="1">
      <c r="A12" s="29" t="s">
        <v>54</v>
      </c>
      <c r="B12" s="9" t="s">
        <v>49</v>
      </c>
      <c r="C12" s="93">
        <f aca="true" t="shared" si="4" ref="C12:N12">SUM(C13:C20)</f>
        <v>4554736014</v>
      </c>
      <c r="D12" s="93">
        <f t="shared" si="4"/>
        <v>2576940</v>
      </c>
      <c r="E12" s="93">
        <f t="shared" si="4"/>
        <v>4191168500</v>
      </c>
      <c r="F12" s="93">
        <f t="shared" si="4"/>
        <v>0</v>
      </c>
      <c r="G12" s="93">
        <f t="shared" si="4"/>
        <v>363567514</v>
      </c>
      <c r="H12" s="93">
        <f t="shared" si="4"/>
        <v>2576940</v>
      </c>
      <c r="I12" s="93">
        <f t="shared" si="4"/>
        <v>0</v>
      </c>
      <c r="J12" s="93">
        <f t="shared" si="4"/>
        <v>0</v>
      </c>
      <c r="K12" s="93">
        <f t="shared" si="4"/>
        <v>363567514</v>
      </c>
      <c r="L12" s="93">
        <f t="shared" si="4"/>
        <v>2576940</v>
      </c>
      <c r="M12" s="93">
        <f t="shared" si="4"/>
        <v>0</v>
      </c>
      <c r="N12" s="93">
        <f t="shared" si="4"/>
        <v>0</v>
      </c>
      <c r="O12" s="93"/>
    </row>
    <row r="13" spans="1:15" s="86" customFormat="1" ht="17.25" customHeight="1">
      <c r="A13" s="29"/>
      <c r="B13" s="9" t="s">
        <v>55</v>
      </c>
      <c r="C13" s="93">
        <f aca="true" t="shared" si="5" ref="C13:D20">E13+G13</f>
        <v>0</v>
      </c>
      <c r="D13" s="93">
        <f t="shared" si="5"/>
        <v>0</v>
      </c>
      <c r="E13" s="93"/>
      <c r="F13" s="93"/>
      <c r="G13" s="93">
        <f aca="true" t="shared" si="6" ref="G13:H20">I13+K13+M13</f>
        <v>0</v>
      </c>
      <c r="H13" s="93">
        <f t="shared" si="6"/>
        <v>0</v>
      </c>
      <c r="I13" s="93"/>
      <c r="J13" s="93"/>
      <c r="K13" s="93"/>
      <c r="L13" s="93"/>
      <c r="M13" s="93"/>
      <c r="N13" s="93"/>
      <c r="O13" s="93"/>
    </row>
    <row r="14" spans="1:15" s="86" customFormat="1" ht="17.25" customHeight="1">
      <c r="A14" s="29"/>
      <c r="B14" s="9" t="s">
        <v>56</v>
      </c>
      <c r="C14" s="93">
        <f t="shared" si="5"/>
        <v>0</v>
      </c>
      <c r="D14" s="93">
        <f t="shared" si="5"/>
        <v>0</v>
      </c>
      <c r="E14" s="93"/>
      <c r="F14" s="93"/>
      <c r="G14" s="93">
        <f t="shared" si="6"/>
        <v>0</v>
      </c>
      <c r="H14" s="93">
        <f t="shared" si="6"/>
        <v>0</v>
      </c>
      <c r="I14" s="93"/>
      <c r="J14" s="93"/>
      <c r="K14" s="93"/>
      <c r="L14" s="93"/>
      <c r="M14" s="93"/>
      <c r="N14" s="93"/>
      <c r="O14" s="93"/>
    </row>
    <row r="15" spans="1:15" s="86" customFormat="1" ht="17.25" customHeight="1">
      <c r="A15" s="29"/>
      <c r="B15" s="9" t="s">
        <v>57</v>
      </c>
      <c r="C15" s="93">
        <f t="shared" si="5"/>
        <v>4191168500</v>
      </c>
      <c r="D15" s="93">
        <f t="shared" si="5"/>
        <v>0</v>
      </c>
      <c r="E15" s="93">
        <v>4191168500</v>
      </c>
      <c r="F15" s="93"/>
      <c r="G15" s="93">
        <f t="shared" si="6"/>
        <v>0</v>
      </c>
      <c r="H15" s="93">
        <f t="shared" si="6"/>
        <v>0</v>
      </c>
      <c r="I15" s="93"/>
      <c r="J15" s="93"/>
      <c r="K15" s="93"/>
      <c r="L15" s="93"/>
      <c r="M15" s="93"/>
      <c r="N15" s="93"/>
      <c r="O15" s="93"/>
    </row>
    <row r="16" spans="1:15" s="86" customFormat="1" ht="17.25" customHeight="1">
      <c r="A16" s="29"/>
      <c r="B16" s="9" t="s">
        <v>58</v>
      </c>
      <c r="C16" s="93">
        <f t="shared" si="5"/>
        <v>0</v>
      </c>
      <c r="D16" s="93">
        <f t="shared" si="5"/>
        <v>0</v>
      </c>
      <c r="E16" s="93"/>
      <c r="F16" s="99"/>
      <c r="G16" s="93">
        <f t="shared" si="6"/>
        <v>0</v>
      </c>
      <c r="H16" s="93">
        <f t="shared" si="6"/>
        <v>0</v>
      </c>
      <c r="I16" s="99"/>
      <c r="J16" s="99"/>
      <c r="K16" s="93"/>
      <c r="L16" s="100"/>
      <c r="M16" s="100"/>
      <c r="N16" s="100"/>
      <c r="O16" s="101"/>
    </row>
    <row r="17" spans="1:15" s="86" customFormat="1" ht="17.25" customHeight="1">
      <c r="A17" s="29"/>
      <c r="B17" s="9" t="s">
        <v>59</v>
      </c>
      <c r="C17" s="93">
        <f t="shared" si="5"/>
        <v>0</v>
      </c>
      <c r="D17" s="93">
        <f t="shared" si="5"/>
        <v>0</v>
      </c>
      <c r="E17" s="93"/>
      <c r="F17" s="93"/>
      <c r="G17" s="93">
        <f t="shared" si="6"/>
        <v>0</v>
      </c>
      <c r="H17" s="93">
        <f t="shared" si="6"/>
        <v>0</v>
      </c>
      <c r="I17" s="93"/>
      <c r="J17" s="93"/>
      <c r="K17" s="93"/>
      <c r="L17" s="93"/>
      <c r="M17" s="93"/>
      <c r="N17" s="93"/>
      <c r="O17" s="93"/>
    </row>
    <row r="18" spans="1:15" s="86" customFormat="1" ht="17.25" customHeight="1">
      <c r="A18" s="29"/>
      <c r="B18" s="9" t="s">
        <v>60</v>
      </c>
      <c r="C18" s="93">
        <f t="shared" si="5"/>
        <v>5255440</v>
      </c>
      <c r="D18" s="93">
        <f t="shared" si="5"/>
        <v>0</v>
      </c>
      <c r="E18" s="93"/>
      <c r="F18" s="93"/>
      <c r="G18" s="93">
        <f t="shared" si="6"/>
        <v>5255440</v>
      </c>
      <c r="H18" s="93">
        <f t="shared" si="6"/>
        <v>0</v>
      </c>
      <c r="I18" s="93"/>
      <c r="J18" s="93"/>
      <c r="K18" s="93">
        <v>5255440</v>
      </c>
      <c r="L18" s="93"/>
      <c r="M18" s="93"/>
      <c r="N18" s="93"/>
      <c r="O18" s="93"/>
    </row>
    <row r="19" spans="1:15" s="86" customFormat="1" ht="17.25" customHeight="1">
      <c r="A19" s="29"/>
      <c r="B19" s="9" t="s">
        <v>61</v>
      </c>
      <c r="C19" s="93">
        <f t="shared" si="5"/>
        <v>0</v>
      </c>
      <c r="D19" s="93">
        <f t="shared" si="5"/>
        <v>0</v>
      </c>
      <c r="E19" s="93"/>
      <c r="F19" s="93"/>
      <c r="G19" s="93">
        <f t="shared" si="6"/>
        <v>0</v>
      </c>
      <c r="H19" s="93">
        <f t="shared" si="6"/>
        <v>0</v>
      </c>
      <c r="I19" s="93"/>
      <c r="J19" s="93"/>
      <c r="K19" s="93"/>
      <c r="L19" s="93"/>
      <c r="M19" s="93"/>
      <c r="N19" s="93"/>
      <c r="O19" s="93"/>
    </row>
    <row r="20" spans="1:15" s="86" customFormat="1" ht="17.25" customHeight="1">
      <c r="A20" s="29"/>
      <c r="B20" s="9" t="s">
        <v>62</v>
      </c>
      <c r="C20" s="93">
        <f t="shared" si="5"/>
        <v>358312074</v>
      </c>
      <c r="D20" s="93">
        <f t="shared" si="5"/>
        <v>2576940</v>
      </c>
      <c r="E20" s="93"/>
      <c r="F20" s="93"/>
      <c r="G20" s="93">
        <f t="shared" si="6"/>
        <v>358312074</v>
      </c>
      <c r="H20" s="93">
        <f t="shared" si="6"/>
        <v>2576940</v>
      </c>
      <c r="I20" s="93"/>
      <c r="J20" s="93"/>
      <c r="K20" s="93">
        <v>358312074</v>
      </c>
      <c r="L20" s="93">
        <v>2576940</v>
      </c>
      <c r="M20" s="93"/>
      <c r="N20" s="93"/>
      <c r="O20" s="93"/>
    </row>
    <row r="21" spans="1:15" s="86" customFormat="1" ht="17.25" customHeight="1">
      <c r="A21" s="29" t="s">
        <v>63</v>
      </c>
      <c r="B21" s="9" t="s">
        <v>49</v>
      </c>
      <c r="C21" s="93">
        <f aca="true" t="shared" si="7" ref="C21:N21">SUM(C22:C25)</f>
        <v>0</v>
      </c>
      <c r="D21" s="93">
        <f t="shared" si="7"/>
        <v>0</v>
      </c>
      <c r="E21" s="93">
        <f t="shared" si="7"/>
        <v>0</v>
      </c>
      <c r="F21" s="93">
        <f t="shared" si="7"/>
        <v>0</v>
      </c>
      <c r="G21" s="93">
        <f t="shared" si="7"/>
        <v>0</v>
      </c>
      <c r="H21" s="93">
        <f t="shared" si="7"/>
        <v>0</v>
      </c>
      <c r="I21" s="93">
        <f t="shared" si="7"/>
        <v>0</v>
      </c>
      <c r="J21" s="93">
        <f t="shared" si="7"/>
        <v>0</v>
      </c>
      <c r="K21" s="93">
        <f t="shared" si="7"/>
        <v>0</v>
      </c>
      <c r="L21" s="93">
        <f t="shared" si="7"/>
        <v>0</v>
      </c>
      <c r="M21" s="93">
        <f t="shared" si="7"/>
        <v>0</v>
      </c>
      <c r="N21" s="93">
        <f t="shared" si="7"/>
        <v>0</v>
      </c>
      <c r="O21" s="93"/>
    </row>
    <row r="22" spans="1:15" s="86" customFormat="1" ht="17.25" customHeight="1">
      <c r="A22" s="29"/>
      <c r="B22" s="9" t="s">
        <v>64</v>
      </c>
      <c r="C22" s="93">
        <f aca="true" t="shared" si="8" ref="C22:D25">E22+G22</f>
        <v>0</v>
      </c>
      <c r="D22" s="93">
        <f t="shared" si="8"/>
        <v>0</v>
      </c>
      <c r="E22" s="93"/>
      <c r="F22" s="93"/>
      <c r="G22" s="93">
        <f aca="true" t="shared" si="9" ref="G22:H25">I22+K22+M22</f>
        <v>0</v>
      </c>
      <c r="H22" s="93">
        <f t="shared" si="9"/>
        <v>0</v>
      </c>
      <c r="I22" s="93"/>
      <c r="J22" s="93"/>
      <c r="K22" s="93"/>
      <c r="L22" s="93"/>
      <c r="M22" s="93"/>
      <c r="N22" s="93"/>
      <c r="O22" s="93"/>
    </row>
    <row r="23" spans="1:15" s="86" customFormat="1" ht="17.25" customHeight="1">
      <c r="A23" s="29"/>
      <c r="B23" s="9" t="s">
        <v>65</v>
      </c>
      <c r="C23" s="93">
        <f t="shared" si="8"/>
        <v>0</v>
      </c>
      <c r="D23" s="93">
        <f t="shared" si="8"/>
        <v>0</v>
      </c>
      <c r="E23" s="93"/>
      <c r="F23" s="93"/>
      <c r="G23" s="93">
        <f t="shared" si="9"/>
        <v>0</v>
      </c>
      <c r="H23" s="93">
        <f t="shared" si="9"/>
        <v>0</v>
      </c>
      <c r="I23" s="93"/>
      <c r="J23" s="93"/>
      <c r="K23" s="93"/>
      <c r="L23" s="93"/>
      <c r="M23" s="93"/>
      <c r="N23" s="93"/>
      <c r="O23" s="93"/>
    </row>
    <row r="24" spans="1:15" s="86" customFormat="1" ht="17.25" customHeight="1">
      <c r="A24" s="29"/>
      <c r="B24" s="9" t="s">
        <v>66</v>
      </c>
      <c r="C24" s="93">
        <f t="shared" si="8"/>
        <v>0</v>
      </c>
      <c r="D24" s="93">
        <f t="shared" si="8"/>
        <v>0</v>
      </c>
      <c r="E24" s="93"/>
      <c r="F24" s="93"/>
      <c r="G24" s="93">
        <f t="shared" si="9"/>
        <v>0</v>
      </c>
      <c r="H24" s="93">
        <f t="shared" si="9"/>
        <v>0</v>
      </c>
      <c r="I24" s="93"/>
      <c r="J24" s="93"/>
      <c r="K24" s="93"/>
      <c r="L24" s="93"/>
      <c r="M24" s="93"/>
      <c r="N24" s="93"/>
      <c r="O24" s="93"/>
    </row>
    <row r="25" spans="1:15" s="86" customFormat="1" ht="17.25" customHeight="1">
      <c r="A25" s="29"/>
      <c r="B25" s="9" t="s">
        <v>67</v>
      </c>
      <c r="C25" s="93">
        <f t="shared" si="8"/>
        <v>0</v>
      </c>
      <c r="D25" s="93">
        <f t="shared" si="8"/>
        <v>0</v>
      </c>
      <c r="E25" s="93"/>
      <c r="F25" s="93"/>
      <c r="G25" s="93">
        <f t="shared" si="9"/>
        <v>0</v>
      </c>
      <c r="H25" s="93">
        <f t="shared" si="9"/>
        <v>0</v>
      </c>
      <c r="I25" s="93"/>
      <c r="J25" s="93"/>
      <c r="K25" s="93"/>
      <c r="L25" s="93"/>
      <c r="M25" s="93"/>
      <c r="N25" s="93"/>
      <c r="O25" s="93"/>
    </row>
    <row r="26" spans="1:15" s="86" customFormat="1" ht="17.25" customHeight="1">
      <c r="A26" s="29" t="s">
        <v>68</v>
      </c>
      <c r="B26" s="9" t="s">
        <v>49</v>
      </c>
      <c r="C26" s="93">
        <f aca="true" t="shared" si="10" ref="C26:N26">SUM(C27:C30)</f>
        <v>114602490</v>
      </c>
      <c r="D26" s="93">
        <f t="shared" si="10"/>
        <v>0</v>
      </c>
      <c r="E26" s="93">
        <f t="shared" si="10"/>
        <v>45831000</v>
      </c>
      <c r="F26" s="93">
        <f t="shared" si="10"/>
        <v>0</v>
      </c>
      <c r="G26" s="93">
        <f t="shared" si="10"/>
        <v>68771490</v>
      </c>
      <c r="H26" s="93">
        <f t="shared" si="10"/>
        <v>0</v>
      </c>
      <c r="I26" s="93">
        <f t="shared" si="10"/>
        <v>0</v>
      </c>
      <c r="J26" s="93">
        <f t="shared" si="10"/>
        <v>0</v>
      </c>
      <c r="K26" s="93">
        <f t="shared" si="10"/>
        <v>68771490</v>
      </c>
      <c r="L26" s="93">
        <f t="shared" si="10"/>
        <v>0</v>
      </c>
      <c r="M26" s="93">
        <f t="shared" si="10"/>
        <v>0</v>
      </c>
      <c r="N26" s="93">
        <f t="shared" si="10"/>
        <v>0</v>
      </c>
      <c r="O26" s="93"/>
    </row>
    <row r="27" spans="1:15" s="86" customFormat="1" ht="17.25" customHeight="1">
      <c r="A27" s="29"/>
      <c r="B27" s="9" t="s">
        <v>69</v>
      </c>
      <c r="C27" s="93">
        <f aca="true" t="shared" si="11" ref="C27:D30">E27+G27</f>
        <v>0</v>
      </c>
      <c r="D27" s="93">
        <f t="shared" si="11"/>
        <v>0</v>
      </c>
      <c r="E27" s="93"/>
      <c r="F27" s="93"/>
      <c r="G27" s="93">
        <f aca="true" t="shared" si="12" ref="G27:H30">I27+K27+M27</f>
        <v>0</v>
      </c>
      <c r="H27" s="93">
        <f t="shared" si="12"/>
        <v>0</v>
      </c>
      <c r="I27" s="93"/>
      <c r="J27" s="93"/>
      <c r="K27" s="93"/>
      <c r="L27" s="93"/>
      <c r="M27" s="93"/>
      <c r="N27" s="93"/>
      <c r="O27" s="93"/>
    </row>
    <row r="28" spans="1:15" s="86" customFormat="1" ht="17.25" customHeight="1">
      <c r="A28" s="29"/>
      <c r="B28" s="9" t="s">
        <v>70</v>
      </c>
      <c r="C28" s="93">
        <f t="shared" si="11"/>
        <v>68771490</v>
      </c>
      <c r="D28" s="93">
        <f t="shared" si="11"/>
        <v>0</v>
      </c>
      <c r="E28" s="93"/>
      <c r="F28" s="93"/>
      <c r="G28" s="93">
        <f t="shared" si="12"/>
        <v>68771490</v>
      </c>
      <c r="H28" s="93">
        <f t="shared" si="12"/>
        <v>0</v>
      </c>
      <c r="I28" s="93"/>
      <c r="J28" s="93"/>
      <c r="K28" s="93">
        <v>68771490</v>
      </c>
      <c r="L28" s="93"/>
      <c r="M28" s="93"/>
      <c r="N28" s="93"/>
      <c r="O28" s="93"/>
    </row>
    <row r="29" spans="1:15" s="86" customFormat="1" ht="17.25" customHeight="1">
      <c r="A29" s="29"/>
      <c r="B29" s="102" t="s">
        <v>71</v>
      </c>
      <c r="C29" s="93">
        <f t="shared" si="11"/>
        <v>45831000</v>
      </c>
      <c r="D29" s="93">
        <f t="shared" si="11"/>
        <v>0</v>
      </c>
      <c r="E29" s="93">
        <v>45831000</v>
      </c>
      <c r="F29" s="93"/>
      <c r="G29" s="93">
        <f t="shared" si="12"/>
        <v>0</v>
      </c>
      <c r="H29" s="93">
        <f t="shared" si="12"/>
        <v>0</v>
      </c>
      <c r="I29" s="93"/>
      <c r="J29" s="93"/>
      <c r="K29" s="93"/>
      <c r="L29" s="96"/>
      <c r="M29" s="96"/>
      <c r="N29" s="96"/>
      <c r="O29" s="96"/>
    </row>
    <row r="30" spans="1:15" s="86" customFormat="1" ht="17.25" customHeight="1">
      <c r="A30" s="29"/>
      <c r="B30" s="9" t="s">
        <v>72</v>
      </c>
      <c r="C30" s="93">
        <f t="shared" si="11"/>
        <v>0</v>
      </c>
      <c r="D30" s="93">
        <f t="shared" si="11"/>
        <v>0</v>
      </c>
      <c r="E30" s="93"/>
      <c r="F30" s="93"/>
      <c r="G30" s="93">
        <f t="shared" si="12"/>
        <v>0</v>
      </c>
      <c r="H30" s="93">
        <f t="shared" si="12"/>
        <v>0</v>
      </c>
      <c r="I30" s="93"/>
      <c r="J30" s="93"/>
      <c r="K30" s="93"/>
      <c r="L30" s="93"/>
      <c r="M30" s="93"/>
      <c r="N30" s="93"/>
      <c r="O30" s="93"/>
    </row>
    <row r="31" spans="5:12" ht="22.5" customHeight="1">
      <c r="E31" s="104"/>
      <c r="F31" s="104"/>
      <c r="G31" s="104"/>
      <c r="H31" s="104"/>
      <c r="I31" s="104"/>
      <c r="J31" s="104"/>
      <c r="K31" s="104"/>
      <c r="L31" s="104"/>
    </row>
    <row r="32" spans="5:12" ht="22.5" customHeight="1">
      <c r="E32" s="104"/>
      <c r="F32" s="104"/>
      <c r="G32" s="104"/>
      <c r="H32" s="104"/>
      <c r="I32" s="104"/>
      <c r="J32" s="104"/>
      <c r="K32" s="104"/>
      <c r="L32" s="104"/>
    </row>
    <row r="33" spans="5:12" ht="22.5" customHeight="1">
      <c r="E33" s="104"/>
      <c r="F33" s="104"/>
      <c r="G33" s="104"/>
      <c r="H33" s="104"/>
      <c r="I33" s="104"/>
      <c r="J33" s="104"/>
      <c r="K33" s="104"/>
      <c r="L33" s="104"/>
    </row>
    <row r="34" spans="5:12" ht="22.5" customHeight="1">
      <c r="E34" s="104"/>
      <c r="F34" s="104"/>
      <c r="G34" s="104"/>
      <c r="H34" s="104"/>
      <c r="I34" s="104"/>
      <c r="J34" s="104"/>
      <c r="K34" s="104"/>
      <c r="L34" s="104"/>
    </row>
    <row r="35" spans="5:12" ht="22.5" customHeight="1">
      <c r="E35" s="104"/>
      <c r="F35" s="104"/>
      <c r="G35" s="104"/>
      <c r="H35" s="104"/>
      <c r="I35" s="104"/>
      <c r="J35" s="104"/>
      <c r="K35" s="104"/>
      <c r="L35" s="104"/>
    </row>
    <row r="36" spans="5:12" ht="22.5" customHeight="1">
      <c r="E36" s="104"/>
      <c r="F36" s="104"/>
      <c r="G36" s="104"/>
      <c r="H36" s="104"/>
      <c r="I36" s="104"/>
      <c r="J36" s="104"/>
      <c r="K36" s="104"/>
      <c r="L36" s="104"/>
    </row>
  </sheetData>
  <sheetProtection/>
  <mergeCells count="14">
    <mergeCell ref="O3:O5"/>
    <mergeCell ref="K4:L4"/>
    <mergeCell ref="G3:L3"/>
    <mergeCell ref="G4:H4"/>
    <mergeCell ref="I4:J4"/>
    <mergeCell ref="A6:B6"/>
    <mergeCell ref="A3:B5"/>
    <mergeCell ref="C3:D4"/>
    <mergeCell ref="M3:N4"/>
    <mergeCell ref="E3:F4"/>
    <mergeCell ref="A7:A11"/>
    <mergeCell ref="A12:A20"/>
    <mergeCell ref="A21:A25"/>
    <mergeCell ref="A26:A30"/>
  </mergeCells>
  <printOptions/>
  <pageMargins left="0.3" right="0.15748031496062992" top="0.6692913385826772" bottom="0.2362204724409449" header="0.3937007874015748" footer="0.1574803149606299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user</cp:lastModifiedBy>
  <cp:lastPrinted>2012-05-22T07:46:05Z</cp:lastPrinted>
  <dcterms:created xsi:type="dcterms:W3CDTF">2008-05-13T01:48:52Z</dcterms:created>
  <dcterms:modified xsi:type="dcterms:W3CDTF">2012-07-24T07:12:59Z</dcterms:modified>
  <cp:category/>
  <cp:version/>
  <cp:contentType/>
  <cp:contentStatus/>
</cp:coreProperties>
</file>